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300" activeTab="1"/>
  </bookViews>
  <sheets>
    <sheet name="Byudjetdan tashqari" sheetId="3" r:id="rId1"/>
    <sheet name="Byudjet" sheetId="4" r:id="rId2"/>
  </sheets>
  <definedNames>
    <definedName name="Accounter1">#REF!</definedName>
    <definedName name="Accounter2">#REF!</definedName>
    <definedName name="Accounter3">'Byudjetdan tashqari'!#REF!</definedName>
    <definedName name="Adress1">#REF!</definedName>
    <definedName name="Adress2">#REF!</definedName>
    <definedName name="Approved_1">#REF!</definedName>
    <definedName name="Approved_2">#REF!</definedName>
    <definedName name="ChapterName">#REF!</definedName>
    <definedName name="Code">'Byudjetdan tashqari'!#REF!</definedName>
    <definedName name="Director1">#REF!</definedName>
    <definedName name="Director2">#REF!</definedName>
    <definedName name="Director3">'Byudjetdan tashqari'!#REF!</definedName>
    <definedName name="Economist1">#REF!</definedName>
    <definedName name="Economist2">#REF!</definedName>
    <definedName name="Economist3">'Byudjetdan tashqari'!#REF!</definedName>
    <definedName name="element1">#REF!</definedName>
    <definedName name="element2">'Byudjetdan tashqari'!$D$8</definedName>
    <definedName name="FinanceYear">#REF!</definedName>
    <definedName name="FinanceYear2">#REF!</definedName>
    <definedName name="FinanceYear22">#REF!</definedName>
    <definedName name="FinanceYear222">#REF!</definedName>
    <definedName name="FinanceYear2222">#REF!</definedName>
    <definedName name="FinanceYear3">'Byudjetdan tashqari'!#REF!</definedName>
    <definedName name="FinanceYear333">'Byudjetdan tashqari'!$E$4</definedName>
    <definedName name="FinanceYear4">#REF!</definedName>
    <definedName name="FinanceYears">#REF!</definedName>
    <definedName name="FinanceYears2">#REF!</definedName>
    <definedName name="FinanceYearss">#REF!</definedName>
    <definedName name="four10months">'Byudjetdan tashqari'!$K$8</definedName>
    <definedName name="four11months">'Byudjetdan tashqari'!$L$8</definedName>
    <definedName name="four12months">'Byudjetdan tashqari'!$M$8</definedName>
    <definedName name="four1months">'Byudjetdan tashqari'!#REF!</definedName>
    <definedName name="four2months">'Byudjetdan tashqari'!#REF!</definedName>
    <definedName name="four3months">'Byudjetdan tashqari'!#REF!</definedName>
    <definedName name="four4months">'Byudjetdan tashqari'!#REF!</definedName>
    <definedName name="four5months">'Byudjetdan tashqari'!#REF!</definedName>
    <definedName name="four6months">'Byudjetdan tashqari'!#REF!</definedName>
    <definedName name="four7months">'Byudjetdan tashqari'!$G$8</definedName>
    <definedName name="four8months">'Byudjetdan tashqari'!$H$8</definedName>
    <definedName name="four9months">'Byudjetdan tashqari'!$I$8</definedName>
    <definedName name="Glava">#REF!</definedName>
    <definedName name="Group1">#REF!</definedName>
    <definedName name="Group2">#REF!</definedName>
    <definedName name="Group4">#REF!</definedName>
    <definedName name="HeaderOrganizationName">#REF!</definedName>
    <definedName name="ID">#REF!</definedName>
    <definedName name="ID_1">#REF!</definedName>
    <definedName name="ID_2">#REF!</definedName>
    <definedName name="ID_3">'Byudjetdan tashqari'!#REF!</definedName>
    <definedName name="ImportRow3">'Byudjetdan tashqari'!#REF!</definedName>
    <definedName name="modda1">#REF!</definedName>
    <definedName name="modda2">'Byudjetdan tashqari'!$C$8</definedName>
    <definedName name="month1_Boshqa">#REF!</definedName>
    <definedName name="month10_Boshqa">#REF!</definedName>
    <definedName name="month11_Boshqa">#REF!</definedName>
    <definedName name="month12_Boshqa">#REF!</definedName>
    <definedName name="month2_Boshqa">#REF!</definedName>
    <definedName name="month3_Boshqa">#REF!</definedName>
    <definedName name="month4_Boshqa">#REF!</definedName>
    <definedName name="month5_Boshqa">#REF!</definedName>
    <definedName name="month6_Boshqa">#REF!</definedName>
    <definedName name="month7_Boshqa">#REF!</definedName>
    <definedName name="month8_Boshqa">#REF!</definedName>
    <definedName name="month9_Boshqa">#REF!</definedName>
    <definedName name="Organization1">#REF!</definedName>
    <definedName name="Organization2">#REF!</definedName>
    <definedName name="Organization3">#REF!</definedName>
    <definedName name="Organization4">'Byudjetdan tashqari'!#REF!</definedName>
    <definedName name="OrganizationINN">#REF!</definedName>
    <definedName name="PodRazdel">#REF!</definedName>
    <definedName name="Razdel">#REF!</definedName>
    <definedName name="Registered_1">#REF!</definedName>
    <definedName name="Registered_2">#REF!</definedName>
    <definedName name="SettlementCode">#REF!</definedName>
    <definedName name="toifa1">#REF!</definedName>
    <definedName name="toifa2">'Byudjetdan tashqari'!$B$8</definedName>
    <definedName name="toifaAll">#REF!</definedName>
    <definedName name="Total">'Byudjetdan tashqari'!$E$8</definedName>
    <definedName name="Total1">#REF!</definedName>
    <definedName name="Total2">#REF!</definedName>
    <definedName name="Total3">#REF!</definedName>
    <definedName name="Total4">#REF!</definedName>
    <definedName name="Total4_1">'Byudjetdan tashqari'!#REF!</definedName>
    <definedName name="Total4_2">'Byudjetdan tashqari'!#REF!</definedName>
    <definedName name="Total4_3">'Byudjetdan tashqari'!$F$8</definedName>
    <definedName name="Total4_4">'Byudjetdan tashqari'!$J$8</definedName>
    <definedName name="Total5">#REF!</definedName>
    <definedName name="TotalGroups">#REF!</definedName>
    <definedName name="TotalRow3">'Byudjetdan tashqari'!$E$8:$E$8</definedName>
    <definedName name="TotalSum1">#REF!</definedName>
    <definedName name="TotalSum2">#REF!</definedName>
    <definedName name="totalzpsum1">#REF!</definedName>
    <definedName name="totalzpsum2">#REF!</definedName>
    <definedName name="_xlnm.Print_Area" localSheetId="0">'Byudjetdan tashqari'!$A$1:$M$32</definedName>
  </definedNames>
  <calcPr calcId="162913"/>
</workbook>
</file>

<file path=xl/calcChain.xml><?xml version="1.0" encoding="utf-8"?>
<calcChain xmlns="http://schemas.openxmlformats.org/spreadsheetml/2006/main">
  <c r="E30" i="4" l="1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8" i="4" l="1"/>
  <c r="H8" i="3" l="1"/>
  <c r="I8" i="3"/>
  <c r="G8" i="3"/>
  <c r="F8" i="3" s="1"/>
  <c r="L8" i="3"/>
  <c r="M8" i="3"/>
  <c r="K8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F11" i="3"/>
  <c r="F12" i="3"/>
  <c r="F13" i="3"/>
  <c r="F14" i="3"/>
  <c r="E14" i="3" s="1"/>
  <c r="F15" i="3"/>
  <c r="E15" i="3" s="1"/>
  <c r="F16" i="3"/>
  <c r="E16" i="3" s="1"/>
  <c r="F17" i="3"/>
  <c r="E17" i="3" s="1"/>
  <c r="F18" i="3"/>
  <c r="E18" i="3" s="1"/>
  <c r="F19" i="3"/>
  <c r="F20" i="3"/>
  <c r="F21" i="3"/>
  <c r="F22" i="3"/>
  <c r="E22" i="3" s="1"/>
  <c r="F23" i="3"/>
  <c r="E23" i="3" s="1"/>
  <c r="F24" i="3"/>
  <c r="E24" i="3" s="1"/>
  <c r="F25" i="3"/>
  <c r="E25" i="3" s="1"/>
  <c r="F26" i="3"/>
  <c r="E26" i="3" s="1"/>
  <c r="F27" i="3"/>
  <c r="F28" i="3"/>
  <c r="F29" i="3"/>
  <c r="F30" i="3"/>
  <c r="E30" i="3" s="1"/>
  <c r="F31" i="3"/>
  <c r="E31" i="3" s="1"/>
  <c r="F10" i="3"/>
  <c r="E10" i="3" s="1"/>
  <c r="E8" i="3" l="1"/>
  <c r="E29" i="3"/>
  <c r="E21" i="3"/>
  <c r="E13" i="3"/>
  <c r="E28" i="3"/>
  <c r="E20" i="3"/>
  <c r="E12" i="3"/>
  <c r="J8" i="3"/>
  <c r="E27" i="3"/>
  <c r="E19" i="3"/>
  <c r="E11" i="3"/>
</calcChain>
</file>

<file path=xl/sharedStrings.xml><?xml version="1.0" encoding="utf-8"?>
<sst xmlns="http://schemas.openxmlformats.org/spreadsheetml/2006/main" count="212" uniqueCount="100">
  <si>
    <t>11</t>
  </si>
  <si>
    <t>100</t>
  </si>
  <si>
    <t>21</t>
  </si>
  <si>
    <t>Бошқа харажатлар - ЖАМИ</t>
  </si>
  <si>
    <t>42</t>
  </si>
  <si>
    <t>000</t>
  </si>
  <si>
    <t>12</t>
  </si>
  <si>
    <t>34</t>
  </si>
  <si>
    <t>990</t>
  </si>
  <si>
    <t>39</t>
  </si>
  <si>
    <t>52</t>
  </si>
  <si>
    <t>110</t>
  </si>
  <si>
    <t>130</t>
  </si>
  <si>
    <t>200</t>
  </si>
  <si>
    <t>91</t>
  </si>
  <si>
    <t>92</t>
  </si>
  <si>
    <t>99</t>
  </si>
  <si>
    <t>43</t>
  </si>
  <si>
    <t>31</t>
  </si>
  <si>
    <t>53</t>
  </si>
  <si>
    <t>54</t>
  </si>
  <si>
    <t>910</t>
  </si>
  <si>
    <t>920</t>
  </si>
  <si>
    <t>48</t>
  </si>
  <si>
    <t>120</t>
  </si>
  <si>
    <t>140</t>
  </si>
  <si>
    <t>190</t>
  </si>
  <si>
    <t>49</t>
  </si>
  <si>
    <t>260</t>
  </si>
  <si>
    <t>Vazirlik tomonidan byudjet mablag'lari xisobidan harid qilinishi rejalashtirilgan tovarlar va xizmatlar</t>
  </si>
  <si>
    <t>Moddalar nomi</t>
  </si>
  <si>
    <t>Toifa</t>
  </si>
  <si>
    <t>Modda va kichik modda</t>
  </si>
  <si>
    <t>Element</t>
  </si>
  <si>
    <t>Tasdiqlangan</t>
  </si>
  <si>
    <t>2021 yilga tasdiqlangan</t>
  </si>
  <si>
    <t>III chorak bo'yicha jami</t>
  </si>
  <si>
    <t>Jumladan oylar bo'yicha</t>
  </si>
  <si>
    <t>IV chorak bo'yicha jami</t>
  </si>
  <si>
    <t>Iyul</t>
  </si>
  <si>
    <t>Avgust</t>
  </si>
  <si>
    <t>Sentabr</t>
  </si>
  <si>
    <t>Oktabr</t>
  </si>
  <si>
    <t>Noyabr</t>
  </si>
  <si>
    <t>Dekabr</t>
  </si>
  <si>
    <t>Respublika doirasida</t>
  </si>
  <si>
    <t>Xorijiy sayohatlar bilan bog'liq</t>
  </si>
  <si>
    <t>Elektr ta'minoti</t>
  </si>
  <si>
    <t>Tabiiy gaz</t>
  </si>
  <si>
    <t>22</t>
  </si>
  <si>
    <t>Sovuq suv va kanalizatsiya</t>
  </si>
  <si>
    <t>24</t>
  </si>
  <si>
    <t>Chiqindilarni tozalash va olib chiqish bo'yicha xizmatlar, shuningdek energiya va boshqa resurslarni sotib olish (benzin va boshqa yoqilg'idan tashqari)</t>
  </si>
  <si>
    <t>25</t>
  </si>
  <si>
    <t>Noturar binolar</t>
  </si>
  <si>
    <t>32</t>
  </si>
  <si>
    <t>Transport vositalari</t>
  </si>
  <si>
    <t>Kompyuter texnikasi, hisoblash va audio-video uskunalari</t>
  </si>
  <si>
    <t>Elektr energiyasi va kommunal xizmatlarni hisobga olish priborlari</t>
  </si>
  <si>
    <t>930</t>
  </si>
  <si>
    <t>Boshqa texnika, uskunalar va texnologiyalar</t>
  </si>
  <si>
    <t>Zaxiralar (qog'ozdan tashqari)</t>
  </si>
  <si>
    <t>Qog'oz sotib olish uchun xarajatlar</t>
  </si>
  <si>
    <t>Yoqilg'i-moylash materiallari</t>
  </si>
  <si>
    <t>500</t>
  </si>
  <si>
    <t>Ta'lim xarajatlari</t>
  </si>
  <si>
    <t>Telefon, telegraf va pochta xizmatlari</t>
  </si>
  <si>
    <t>Axborot-kommunikatsiya xizmatlari</t>
  </si>
  <si>
    <t>Tovarlar va xizmatlarni sotib olish uchun boshqa xarajatlar</t>
  </si>
  <si>
    <t>Mebel va ofis jihozlari</t>
  </si>
  <si>
    <t>Kompyuter uskunalari, hisoblash, audio-video uskunalari, axborot texnologiyalari va aksessuarlari</t>
  </si>
  <si>
    <t>Elektron davlat haridlarida ishtirok etish uchun zakalat to'lovi harajatlari</t>
  </si>
  <si>
    <t>Vazirlik tomonidan byudjetdan tashqari mablagʼlar hisobidan xarid qilinishi rejalashtirilgan tovarlar va xizmatlar</t>
  </si>
  <si>
    <t>Jami</t>
  </si>
  <si>
    <t>avgust</t>
  </si>
  <si>
    <t>sentabr</t>
  </si>
  <si>
    <t>iyul</t>
  </si>
  <si>
    <t>IV chorak bo'yicha jaami</t>
  </si>
  <si>
    <t>oktabr</t>
  </si>
  <si>
    <t>noyabr</t>
  </si>
  <si>
    <t>dekabr</t>
  </si>
  <si>
    <t>Boshqa xarajatlar-JAMI</t>
  </si>
  <si>
    <t>jumladan:</t>
  </si>
  <si>
    <t>Ta'mirlash va joriy ta'mirlash uchun boshqa xarajatlar turlari</t>
  </si>
  <si>
    <t>Boshqa matbaa mahsulotlarini sotib olish</t>
  </si>
  <si>
    <t>Kiyim-kechak, poyabzal va ko'rpa-to'shaklar</t>
  </si>
  <si>
    <t>O'qitish uchun xarajatlar</t>
  </si>
  <si>
    <t>Axborot va kommunikatsiya xizmatlari</t>
  </si>
  <si>
    <t>Tovarlar va xizmatlar sotib olish uchun boshqa xarajatlar</t>
  </si>
  <si>
    <t>Noturar joylar</t>
  </si>
  <si>
    <t>Boshqa asosiy vositalarni kapital ta'mirlash uchun xarajatlarning boshqa turlari</t>
  </si>
  <si>
    <t>Qurilishlar</t>
  </si>
  <si>
    <t>Kompyuter uskunalari, hisoblash, audio-video texnika, axborot texnologiyalari va jihozlari</t>
  </si>
  <si>
    <t>Boshqa texnika</t>
  </si>
  <si>
    <t>Vakillik xarajatlari</t>
  </si>
  <si>
    <t>Elektron davlat xaridlarida ishtirok etish uchun zakalat to'lovi xarajatlari</t>
  </si>
  <si>
    <t>Boshqa xarajatlar</t>
  </si>
  <si>
    <t>Xalqaro va davlatlararo tashkilotlarga a'zolik</t>
  </si>
  <si>
    <t>Moliya institutlaridan olingan kreditlarni to'lash</t>
  </si>
  <si>
    <t>IV guruh xarajatlari - boshqa xarajatlar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</si>
</sst>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</font>
    <font>
      <sz val="1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Times New Roman"/>
      <family val="1"/>
    </font>
    <font>
      <sz val="10"/>
      <name val="Arial Cy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2" borderId="0"/>
    <xf numFmtId="0" fontId="11" fillId="3" borderId="0"/>
    <xf numFmtId="0" fontId="11" fillId="4" borderId="0"/>
    <xf numFmtId="0" fontId="11" fillId="5" borderId="0"/>
    <xf numFmtId="0" fontId="11" fillId="6" borderId="0"/>
    <xf numFmtId="0" fontId="11" fillId="7" borderId="0"/>
    <xf numFmtId="0" fontId="11" fillId="8" borderId="0"/>
    <xf numFmtId="0" fontId="11" fillId="9" borderId="0"/>
    <xf numFmtId="0" fontId="11" fillId="10" borderId="0"/>
    <xf numFmtId="0" fontId="11" fillId="11" borderId="0"/>
    <xf numFmtId="0" fontId="11" fillId="12" borderId="0"/>
    <xf numFmtId="0" fontId="11" fillId="13" borderId="0"/>
    <xf numFmtId="0" fontId="12" fillId="14" borderId="0"/>
    <xf numFmtId="0" fontId="12" fillId="15" borderId="0"/>
    <xf numFmtId="0" fontId="12" fillId="16" borderId="0"/>
    <xf numFmtId="0" fontId="12" fillId="17" borderId="0"/>
    <xf numFmtId="0" fontId="12" fillId="18" borderId="0"/>
    <xf numFmtId="0" fontId="12" fillId="19" borderId="0"/>
    <xf numFmtId="0" fontId="12" fillId="20" borderId="0"/>
    <xf numFmtId="0" fontId="12" fillId="21" borderId="0"/>
    <xf numFmtId="0" fontId="12" fillId="22" borderId="0"/>
    <xf numFmtId="0" fontId="12" fillId="23" borderId="0"/>
    <xf numFmtId="0" fontId="12" fillId="24" borderId="0"/>
    <xf numFmtId="0" fontId="12" fillId="25" borderId="0"/>
    <xf numFmtId="0" fontId="13" fillId="26" borderId="3"/>
    <xf numFmtId="0" fontId="14" fillId="27" borderId="4"/>
    <xf numFmtId="0" fontId="15" fillId="27" borderId="3"/>
    <xf numFmtId="0" fontId="16" fillId="0" borderId="5"/>
    <xf numFmtId="0" fontId="17" fillId="0" borderId="6"/>
    <xf numFmtId="0" fontId="18" fillId="0" borderId="7"/>
    <xf numFmtId="0" fontId="18" fillId="0" borderId="0"/>
    <xf numFmtId="0" fontId="19" fillId="0" borderId="8"/>
    <xf numFmtId="0" fontId="20" fillId="28" borderId="9"/>
    <xf numFmtId="0" fontId="21" fillId="0" borderId="0"/>
    <xf numFmtId="0" fontId="22" fillId="29" borderId="0"/>
    <xf numFmtId="0" fontId="1" fillId="0" borderId="0"/>
    <xf numFmtId="0" fontId="23" fillId="30" borderId="0"/>
    <xf numFmtId="0" fontId="24" fillId="0" borderId="0"/>
    <xf numFmtId="0" fontId="11" fillId="31" borderId="10"/>
    <xf numFmtId="0" fontId="25" fillId="0" borderId="11"/>
    <xf numFmtId="0" fontId="26" fillId="0" borderId="0"/>
    <xf numFmtId="0" fontId="27" fillId="32" borderId="0"/>
    <xf numFmtId="0" fontId="29" fillId="2" borderId="0"/>
  </cellStyleXfs>
  <cellXfs count="37">
    <xf numFmtId="0" fontId="11" fillId="2" borderId="0" xfId="0" applyNumberFormat="1" applyFont="1" applyFill="1" applyBorder="1" applyProtection="1"/>
    <xf numFmtId="0" fontId="5" fillId="0" borderId="0" xfId="0" applyNumberFormat="1" applyFont="1" applyFill="1" applyBorder="1" applyProtection="1"/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49" fontId="8" fillId="0" borderId="0" xfId="35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35" applyNumberFormat="1" applyFont="1" applyFill="1" applyBorder="1" applyAlignment="1" applyProtection="1">
      <alignment horizontal="center" vertical="center" wrapText="1"/>
    </xf>
    <xf numFmtId="0" fontId="3" fillId="33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3" fillId="33" borderId="16" xfId="0" applyNumberFormat="1" applyFont="1" applyFill="1" applyBorder="1" applyAlignment="1" applyProtection="1">
      <alignment horizontal="center" vertical="center" wrapText="1"/>
    </xf>
    <xf numFmtId="0" fontId="3" fillId="33" borderId="17" xfId="0" applyNumberFormat="1" applyFont="1" applyFill="1" applyBorder="1" applyAlignment="1" applyProtection="1">
      <alignment horizontal="center" vertical="center" wrapText="1"/>
    </xf>
    <xf numFmtId="0" fontId="3" fillId="33" borderId="14" xfId="0" applyNumberFormat="1" applyFont="1" applyFill="1" applyBorder="1" applyAlignment="1" applyProtection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3" fillId="33" borderId="13" xfId="0" applyNumberFormat="1" applyFont="1" applyFill="1" applyBorder="1" applyAlignment="1" applyProtection="1">
      <alignment horizontal="center" vertical="center" wrapText="1"/>
    </xf>
    <xf numFmtId="49" fontId="3" fillId="33" borderId="16" xfId="0" applyNumberFormat="1" applyFont="1" applyFill="1" applyBorder="1" applyAlignment="1" applyProtection="1">
      <alignment horizontal="center" vertical="center" textRotation="90" wrapText="1"/>
    </xf>
    <xf numFmtId="49" fontId="3" fillId="33" borderId="13" xfId="0" applyNumberFormat="1" applyFont="1" applyFill="1" applyBorder="1" applyAlignment="1" applyProtection="1">
      <alignment horizontal="center" vertical="center" textRotation="90" wrapText="1"/>
    </xf>
    <xf numFmtId="49" fontId="3" fillId="33" borderId="17" xfId="0" applyNumberFormat="1" applyFont="1" applyFill="1" applyBorder="1" applyAlignment="1" applyProtection="1">
      <alignment horizontal="center" vertical="center" textRotation="90" wrapText="1"/>
    </xf>
    <xf numFmtId="49" fontId="3" fillId="33" borderId="16" xfId="0" applyNumberFormat="1" applyFont="1" applyFill="1" applyBorder="1" applyAlignment="1" applyProtection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center" vertical="center" wrapText="1"/>
    </xf>
    <xf numFmtId="49" fontId="3" fillId="33" borderId="17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43">
    <cellStyle name="20% — акцент1" xfId="42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0" builtinId="0" customBuiltin="1"/>
    <cellStyle name="Обычный 4" xfId="3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Normal="100" zoomScaleSheetLayoutView="100" workbookViewId="0">
      <selection activeCell="E8" sqref="E8"/>
    </sheetView>
  </sheetViews>
  <sheetFormatPr defaultColWidth="9.42578125" defaultRowHeight="13.35" customHeight="1" x14ac:dyDescent="0.2"/>
  <cols>
    <col min="1" max="1" width="43" style="1" customWidth="1"/>
    <col min="2" max="4" width="7.140625" style="2" customWidth="1"/>
    <col min="5" max="5" width="14.7109375" style="3" customWidth="1"/>
    <col min="6" max="6" width="12.7109375" style="1" customWidth="1"/>
    <col min="7" max="7" width="12" style="1" customWidth="1"/>
    <col min="8" max="8" width="12.85546875" style="1" customWidth="1"/>
    <col min="9" max="9" width="12.140625" style="1" customWidth="1"/>
    <col min="10" max="10" width="12.7109375" style="1" customWidth="1"/>
    <col min="11" max="11" width="11.42578125" style="1" customWidth="1"/>
    <col min="12" max="12" width="12.140625" style="1" customWidth="1"/>
    <col min="13" max="13" width="12" style="1" customWidth="1"/>
    <col min="14" max="14" width="9.42578125" style="1" customWidth="1"/>
    <col min="15" max="16384" width="9.42578125" style="1"/>
  </cols>
  <sheetData>
    <row r="1" spans="1:13" ht="22.5" customHeight="1" x14ac:dyDescent="0.2">
      <c r="A1" s="26" t="s">
        <v>72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3.35" customHeight="1" x14ac:dyDescent="0.2">
      <c r="A2" s="4"/>
    </row>
    <row r="3" spans="1:13" ht="13.5" customHeight="1" x14ac:dyDescent="0.2">
      <c r="A3" s="19" t="s">
        <v>30</v>
      </c>
      <c r="B3" s="28" t="s">
        <v>31</v>
      </c>
      <c r="C3" s="28" t="s">
        <v>32</v>
      </c>
      <c r="D3" s="28" t="s">
        <v>33</v>
      </c>
      <c r="E3" s="21" t="s">
        <v>34</v>
      </c>
      <c r="F3" s="22"/>
      <c r="G3" s="22"/>
      <c r="H3" s="22"/>
      <c r="I3" s="22"/>
      <c r="J3" s="22"/>
      <c r="K3" s="22"/>
      <c r="L3" s="22"/>
      <c r="M3" s="23"/>
    </row>
    <row r="4" spans="1:13" ht="17.25" customHeight="1" x14ac:dyDescent="0.2">
      <c r="A4" s="27"/>
      <c r="B4" s="29"/>
      <c r="C4" s="29"/>
      <c r="D4" s="29"/>
      <c r="E4" s="31" t="s">
        <v>73</v>
      </c>
      <c r="F4" s="22"/>
      <c r="G4" s="22"/>
      <c r="H4" s="22"/>
      <c r="I4" s="22"/>
      <c r="J4" s="22"/>
      <c r="K4" s="22"/>
      <c r="L4" s="22"/>
      <c r="M4" s="23"/>
    </row>
    <row r="5" spans="1:13" ht="18.75" customHeight="1" x14ac:dyDescent="0.2">
      <c r="A5" s="27"/>
      <c r="B5" s="29"/>
      <c r="C5" s="29"/>
      <c r="D5" s="29"/>
      <c r="E5" s="32"/>
      <c r="F5" s="19" t="s">
        <v>36</v>
      </c>
      <c r="G5" s="21" t="s">
        <v>37</v>
      </c>
      <c r="H5" s="22"/>
      <c r="I5" s="23"/>
      <c r="J5" s="19" t="s">
        <v>77</v>
      </c>
      <c r="K5" s="21" t="s">
        <v>37</v>
      </c>
      <c r="L5" s="22"/>
      <c r="M5" s="23"/>
    </row>
    <row r="6" spans="1:13" ht="51.75" customHeight="1" x14ac:dyDescent="0.2">
      <c r="A6" s="20"/>
      <c r="B6" s="30"/>
      <c r="C6" s="30"/>
      <c r="D6" s="30"/>
      <c r="E6" s="33"/>
      <c r="F6" s="20"/>
      <c r="G6" s="16" t="s">
        <v>76</v>
      </c>
      <c r="H6" s="16" t="s">
        <v>74</v>
      </c>
      <c r="I6" s="16" t="s">
        <v>75</v>
      </c>
      <c r="J6" s="20"/>
      <c r="K6" s="16" t="s">
        <v>78</v>
      </c>
      <c r="L6" s="16" t="s">
        <v>79</v>
      </c>
      <c r="M6" s="16" t="s">
        <v>80</v>
      </c>
    </row>
    <row r="7" spans="1:13" ht="18.75" customHeight="1" x14ac:dyDescent="0.2">
      <c r="A7" s="24" t="s">
        <v>99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s="5" customFormat="1" ht="15.75" customHeight="1" x14ac:dyDescent="0.2">
      <c r="A8" s="6" t="s">
        <v>81</v>
      </c>
      <c r="B8" s="7"/>
      <c r="C8" s="7"/>
      <c r="D8" s="7"/>
      <c r="E8" s="8">
        <f>+Total4_3+Total4_4</f>
        <v>22601670</v>
      </c>
      <c r="F8" s="8">
        <f>+four7months+four8months+four9months</f>
        <v>13430785</v>
      </c>
      <c r="G8" s="8">
        <f>SUM(G10:G31)</f>
        <v>5093079</v>
      </c>
      <c r="H8" s="8">
        <f t="shared" ref="H8:I8" si="0">SUM(H10:H31)</f>
        <v>4168853</v>
      </c>
      <c r="I8" s="8">
        <f t="shared" si="0"/>
        <v>4168853</v>
      </c>
      <c r="J8" s="8">
        <f>+four10months+four11months+four12months</f>
        <v>9170885</v>
      </c>
      <c r="K8" s="8">
        <f>SUM(K10:K31)</f>
        <v>4043479</v>
      </c>
      <c r="L8" s="8">
        <f t="shared" ref="L8:M8" si="1">SUM(L10:L31)</f>
        <v>2559705</v>
      </c>
      <c r="M8" s="8">
        <f t="shared" si="1"/>
        <v>2567701</v>
      </c>
    </row>
    <row r="9" spans="1:13" s="9" customFormat="1" ht="15" customHeight="1" x14ac:dyDescent="0.2">
      <c r="A9" s="18" t="s">
        <v>82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9" customFormat="1" ht="15.75" x14ac:dyDescent="0.2">
      <c r="A10" s="17" t="s">
        <v>45</v>
      </c>
      <c r="B10" s="15" t="s">
        <v>4</v>
      </c>
      <c r="C10" s="15" t="s">
        <v>0</v>
      </c>
      <c r="D10" s="15" t="s">
        <v>5</v>
      </c>
      <c r="E10" s="8">
        <f>+F10+J10</f>
        <v>126620</v>
      </c>
      <c r="F10" s="8">
        <f>+G10+I10+H10</f>
        <v>60000</v>
      </c>
      <c r="G10" s="11">
        <v>20000</v>
      </c>
      <c r="H10" s="11">
        <v>20000</v>
      </c>
      <c r="I10" s="11">
        <v>20000</v>
      </c>
      <c r="J10" s="8">
        <f>+K10+M10+L10</f>
        <v>66620</v>
      </c>
      <c r="K10" s="11">
        <v>20000</v>
      </c>
      <c r="L10" s="11">
        <v>20000</v>
      </c>
      <c r="M10" s="11">
        <v>26620</v>
      </c>
    </row>
    <row r="11" spans="1:13" s="9" customFormat="1" ht="15.75" x14ac:dyDescent="0.2">
      <c r="A11" s="17" t="s">
        <v>46</v>
      </c>
      <c r="B11" s="15" t="s">
        <v>4</v>
      </c>
      <c r="C11" s="15" t="s">
        <v>6</v>
      </c>
      <c r="D11" s="15" t="s">
        <v>5</v>
      </c>
      <c r="E11" s="8">
        <f t="shared" ref="E11:E31" si="2">+F11+J11</f>
        <v>130852</v>
      </c>
      <c r="F11" s="8">
        <f t="shared" ref="F11:F31" si="3">+G11+I11+H11</f>
        <v>90000</v>
      </c>
      <c r="G11" s="11">
        <v>30000</v>
      </c>
      <c r="H11" s="11">
        <v>30000</v>
      </c>
      <c r="I11" s="11">
        <v>30000</v>
      </c>
      <c r="J11" s="8">
        <f t="shared" ref="J11:J31" si="4">+K11+M11+L11</f>
        <v>40852</v>
      </c>
      <c r="K11" s="11">
        <v>30000</v>
      </c>
      <c r="L11" s="11">
        <v>10852</v>
      </c>
      <c r="M11" s="11">
        <v>0</v>
      </c>
    </row>
    <row r="12" spans="1:13" s="9" customFormat="1" ht="15.75" x14ac:dyDescent="0.2">
      <c r="A12" s="35" t="s">
        <v>60</v>
      </c>
      <c r="B12" s="15" t="s">
        <v>4</v>
      </c>
      <c r="C12" s="15" t="s">
        <v>7</v>
      </c>
      <c r="D12" s="15" t="s">
        <v>8</v>
      </c>
      <c r="E12" s="8">
        <f t="shared" si="2"/>
        <v>15000</v>
      </c>
      <c r="F12" s="8">
        <f t="shared" si="3"/>
        <v>15000</v>
      </c>
      <c r="G12" s="11">
        <v>15000</v>
      </c>
      <c r="H12" s="11">
        <v>0</v>
      </c>
      <c r="I12" s="11">
        <v>0</v>
      </c>
      <c r="J12" s="8">
        <f t="shared" si="4"/>
        <v>0</v>
      </c>
      <c r="K12" s="11">
        <v>0</v>
      </c>
      <c r="L12" s="11">
        <v>0</v>
      </c>
      <c r="M12" s="11">
        <v>0</v>
      </c>
    </row>
    <row r="13" spans="1:13" s="9" customFormat="1" ht="15.75" x14ac:dyDescent="0.2">
      <c r="A13" s="17" t="s">
        <v>83</v>
      </c>
      <c r="B13" s="15" t="s">
        <v>4</v>
      </c>
      <c r="C13" s="15" t="s">
        <v>9</v>
      </c>
      <c r="D13" s="15" t="s">
        <v>5</v>
      </c>
      <c r="E13" s="8">
        <f t="shared" si="2"/>
        <v>0</v>
      </c>
      <c r="F13" s="8">
        <f t="shared" si="3"/>
        <v>0</v>
      </c>
      <c r="G13" s="11">
        <v>0</v>
      </c>
      <c r="H13" s="11">
        <v>0</v>
      </c>
      <c r="I13" s="11">
        <v>0</v>
      </c>
      <c r="J13" s="8">
        <f t="shared" si="4"/>
        <v>0</v>
      </c>
      <c r="K13" s="11">
        <v>0</v>
      </c>
      <c r="L13" s="11">
        <v>0</v>
      </c>
      <c r="M13" s="11">
        <v>0</v>
      </c>
    </row>
    <row r="14" spans="1:13" s="9" customFormat="1" ht="15.75" x14ac:dyDescent="0.2">
      <c r="A14" s="17" t="s">
        <v>61</v>
      </c>
      <c r="B14" s="15" t="s">
        <v>4</v>
      </c>
      <c r="C14" s="15" t="s">
        <v>10</v>
      </c>
      <c r="D14" s="15" t="s">
        <v>11</v>
      </c>
      <c r="E14" s="8">
        <f t="shared" si="2"/>
        <v>80000</v>
      </c>
      <c r="F14" s="8">
        <f t="shared" si="3"/>
        <v>60000</v>
      </c>
      <c r="G14" s="11">
        <v>20000</v>
      </c>
      <c r="H14" s="11">
        <v>20000</v>
      </c>
      <c r="I14" s="11">
        <v>20000</v>
      </c>
      <c r="J14" s="8">
        <f t="shared" si="4"/>
        <v>20000</v>
      </c>
      <c r="K14" s="11">
        <v>20000</v>
      </c>
      <c r="L14" s="11">
        <v>0</v>
      </c>
      <c r="M14" s="11">
        <v>0</v>
      </c>
    </row>
    <row r="15" spans="1:13" s="9" customFormat="1" ht="15.75" x14ac:dyDescent="0.2">
      <c r="A15" s="17" t="s">
        <v>84</v>
      </c>
      <c r="B15" s="15" t="s">
        <v>4</v>
      </c>
      <c r="C15" s="15" t="s">
        <v>10</v>
      </c>
      <c r="D15" s="15" t="s">
        <v>12</v>
      </c>
      <c r="E15" s="8">
        <f t="shared" si="2"/>
        <v>240000</v>
      </c>
      <c r="F15" s="8">
        <f t="shared" si="3"/>
        <v>120000</v>
      </c>
      <c r="G15" s="11">
        <v>40000</v>
      </c>
      <c r="H15" s="11">
        <v>40000</v>
      </c>
      <c r="I15" s="11">
        <v>40000</v>
      </c>
      <c r="J15" s="8">
        <f t="shared" si="4"/>
        <v>120000</v>
      </c>
      <c r="K15" s="11">
        <v>40000</v>
      </c>
      <c r="L15" s="11">
        <v>40000</v>
      </c>
      <c r="M15" s="11">
        <v>40000</v>
      </c>
    </row>
    <row r="16" spans="1:13" s="9" customFormat="1" ht="15.75" x14ac:dyDescent="0.2">
      <c r="A16" s="17" t="s">
        <v>85</v>
      </c>
      <c r="B16" s="15" t="s">
        <v>4</v>
      </c>
      <c r="C16" s="15" t="s">
        <v>10</v>
      </c>
      <c r="D16" s="15" t="s">
        <v>13</v>
      </c>
      <c r="E16" s="8">
        <f t="shared" si="2"/>
        <v>0</v>
      </c>
      <c r="F16" s="8">
        <f t="shared" si="3"/>
        <v>0</v>
      </c>
      <c r="G16" s="11">
        <v>0</v>
      </c>
      <c r="H16" s="11">
        <v>0</v>
      </c>
      <c r="I16" s="11">
        <v>0</v>
      </c>
      <c r="J16" s="8">
        <f t="shared" si="4"/>
        <v>0</v>
      </c>
      <c r="K16" s="11">
        <v>0</v>
      </c>
      <c r="L16" s="11">
        <v>0</v>
      </c>
      <c r="M16" s="11">
        <v>0</v>
      </c>
    </row>
    <row r="17" spans="1:13" s="9" customFormat="1" ht="15.75" x14ac:dyDescent="0.2">
      <c r="A17" s="17" t="s">
        <v>86</v>
      </c>
      <c r="B17" s="15" t="s">
        <v>4</v>
      </c>
      <c r="C17" s="15" t="s">
        <v>14</v>
      </c>
      <c r="D17" s="15" t="s">
        <v>5</v>
      </c>
      <c r="E17" s="8">
        <f t="shared" si="2"/>
        <v>0</v>
      </c>
      <c r="F17" s="8">
        <f t="shared" si="3"/>
        <v>0</v>
      </c>
      <c r="G17" s="11">
        <v>0</v>
      </c>
      <c r="H17" s="11">
        <v>0</v>
      </c>
      <c r="I17" s="11">
        <v>0</v>
      </c>
      <c r="J17" s="8">
        <f t="shared" si="4"/>
        <v>0</v>
      </c>
      <c r="K17" s="11">
        <v>0</v>
      </c>
      <c r="L17" s="11">
        <v>0</v>
      </c>
      <c r="M17" s="11">
        <v>0</v>
      </c>
    </row>
    <row r="18" spans="1:13" s="9" customFormat="1" ht="15.75" x14ac:dyDescent="0.2">
      <c r="A18" s="17" t="s">
        <v>66</v>
      </c>
      <c r="B18" s="15" t="s">
        <v>4</v>
      </c>
      <c r="C18" s="15" t="s">
        <v>15</v>
      </c>
      <c r="D18" s="15" t="s">
        <v>1</v>
      </c>
      <c r="E18" s="8">
        <f t="shared" si="2"/>
        <v>120000</v>
      </c>
      <c r="F18" s="8">
        <f t="shared" si="3"/>
        <v>60000</v>
      </c>
      <c r="G18" s="11">
        <v>20000</v>
      </c>
      <c r="H18" s="11">
        <v>20000</v>
      </c>
      <c r="I18" s="11">
        <v>20000</v>
      </c>
      <c r="J18" s="8">
        <f t="shared" si="4"/>
        <v>60000</v>
      </c>
      <c r="K18" s="11">
        <v>20000</v>
      </c>
      <c r="L18" s="11">
        <v>20000</v>
      </c>
      <c r="M18" s="11">
        <v>20000</v>
      </c>
    </row>
    <row r="19" spans="1:13" s="9" customFormat="1" ht="15.75" x14ac:dyDescent="0.2">
      <c r="A19" s="17" t="s">
        <v>87</v>
      </c>
      <c r="B19" s="15" t="s">
        <v>4</v>
      </c>
      <c r="C19" s="15" t="s">
        <v>15</v>
      </c>
      <c r="D19" s="15" t="s">
        <v>13</v>
      </c>
      <c r="E19" s="8">
        <f t="shared" si="2"/>
        <v>72000</v>
      </c>
      <c r="F19" s="8">
        <f t="shared" si="3"/>
        <v>36000</v>
      </c>
      <c r="G19" s="11">
        <v>12000</v>
      </c>
      <c r="H19" s="11">
        <v>12000</v>
      </c>
      <c r="I19" s="11">
        <v>12000</v>
      </c>
      <c r="J19" s="8">
        <f t="shared" si="4"/>
        <v>36000</v>
      </c>
      <c r="K19" s="11">
        <v>12000</v>
      </c>
      <c r="L19" s="11">
        <v>12000</v>
      </c>
      <c r="M19" s="11">
        <v>12000</v>
      </c>
    </row>
    <row r="20" spans="1:13" s="9" customFormat="1" ht="15.75" x14ac:dyDescent="0.2">
      <c r="A20" s="17" t="s">
        <v>88</v>
      </c>
      <c r="B20" s="15" t="s">
        <v>4</v>
      </c>
      <c r="C20" s="15" t="s">
        <v>16</v>
      </c>
      <c r="D20" s="15" t="s">
        <v>8</v>
      </c>
      <c r="E20" s="8">
        <f t="shared" si="2"/>
        <v>370000</v>
      </c>
      <c r="F20" s="8">
        <f t="shared" si="3"/>
        <v>180000</v>
      </c>
      <c r="G20" s="11">
        <v>60000</v>
      </c>
      <c r="H20" s="11">
        <v>60000</v>
      </c>
      <c r="I20" s="11">
        <v>60000</v>
      </c>
      <c r="J20" s="8">
        <f t="shared" si="4"/>
        <v>190000</v>
      </c>
      <c r="K20" s="11">
        <v>60000</v>
      </c>
      <c r="L20" s="11">
        <v>60000</v>
      </c>
      <c r="M20" s="11">
        <v>70000</v>
      </c>
    </row>
    <row r="21" spans="1:13" s="9" customFormat="1" ht="15.75" x14ac:dyDescent="0.2">
      <c r="A21" s="17" t="s">
        <v>89</v>
      </c>
      <c r="B21" s="15" t="s">
        <v>17</v>
      </c>
      <c r="C21" s="15" t="s">
        <v>18</v>
      </c>
      <c r="D21" s="15" t="s">
        <v>13</v>
      </c>
      <c r="E21" s="8">
        <f t="shared" si="2"/>
        <v>6625640</v>
      </c>
      <c r="F21" s="8">
        <f t="shared" si="3"/>
        <v>5191640</v>
      </c>
      <c r="G21" s="11">
        <v>2051640</v>
      </c>
      <c r="H21" s="11">
        <v>1570000</v>
      </c>
      <c r="I21" s="11">
        <v>1570000</v>
      </c>
      <c r="J21" s="8">
        <f t="shared" si="4"/>
        <v>1434000</v>
      </c>
      <c r="K21" s="11">
        <v>1434000</v>
      </c>
      <c r="L21" s="11">
        <v>0</v>
      </c>
      <c r="M21" s="11">
        <v>0</v>
      </c>
    </row>
    <row r="22" spans="1:13" s="9" customFormat="1" ht="30" x14ac:dyDescent="0.2">
      <c r="A22" s="35" t="s">
        <v>90</v>
      </c>
      <c r="B22" s="15" t="s">
        <v>17</v>
      </c>
      <c r="C22" s="15" t="s">
        <v>9</v>
      </c>
      <c r="D22" s="15" t="s">
        <v>5</v>
      </c>
      <c r="E22" s="8">
        <f t="shared" si="2"/>
        <v>0</v>
      </c>
      <c r="F22" s="8">
        <f t="shared" si="3"/>
        <v>0</v>
      </c>
      <c r="G22" s="11">
        <v>0</v>
      </c>
      <c r="H22" s="11">
        <v>0</v>
      </c>
      <c r="I22" s="11">
        <v>0</v>
      </c>
      <c r="J22" s="8">
        <f t="shared" si="4"/>
        <v>0</v>
      </c>
      <c r="K22" s="11">
        <v>0</v>
      </c>
      <c r="L22" s="11">
        <v>0</v>
      </c>
      <c r="M22" s="11">
        <v>0</v>
      </c>
    </row>
    <row r="23" spans="1:13" s="9" customFormat="1" ht="15.75" x14ac:dyDescent="0.2">
      <c r="A23" s="17" t="s">
        <v>91</v>
      </c>
      <c r="B23" s="15" t="s">
        <v>17</v>
      </c>
      <c r="C23" s="15" t="s">
        <v>19</v>
      </c>
      <c r="D23" s="15" t="s">
        <v>5</v>
      </c>
      <c r="E23" s="8">
        <f t="shared" si="2"/>
        <v>0</v>
      </c>
      <c r="F23" s="8">
        <f t="shared" si="3"/>
        <v>0</v>
      </c>
      <c r="G23" s="11">
        <v>0</v>
      </c>
      <c r="H23" s="11">
        <v>0</v>
      </c>
      <c r="I23" s="11">
        <v>0</v>
      </c>
      <c r="J23" s="8">
        <f t="shared" si="4"/>
        <v>0</v>
      </c>
      <c r="K23" s="11">
        <v>0</v>
      </c>
      <c r="L23" s="11">
        <v>0</v>
      </c>
      <c r="M23" s="11">
        <v>0</v>
      </c>
    </row>
    <row r="24" spans="1:13" s="9" customFormat="1" ht="15.75" x14ac:dyDescent="0.2">
      <c r="A24" s="17" t="s">
        <v>69</v>
      </c>
      <c r="B24" s="15" t="s">
        <v>17</v>
      </c>
      <c r="C24" s="15" t="s">
        <v>20</v>
      </c>
      <c r="D24" s="15" t="s">
        <v>21</v>
      </c>
      <c r="E24" s="8">
        <f t="shared" si="2"/>
        <v>0</v>
      </c>
      <c r="F24" s="8">
        <f t="shared" si="3"/>
        <v>0</v>
      </c>
      <c r="G24" s="11">
        <v>0</v>
      </c>
      <c r="H24" s="11">
        <v>0</v>
      </c>
      <c r="I24" s="11">
        <v>0</v>
      </c>
      <c r="J24" s="8">
        <f t="shared" si="4"/>
        <v>0</v>
      </c>
      <c r="K24" s="11">
        <v>0</v>
      </c>
      <c r="L24" s="11">
        <v>0</v>
      </c>
      <c r="M24" s="11">
        <v>0</v>
      </c>
    </row>
    <row r="25" spans="1:13" s="9" customFormat="1" ht="30" x14ac:dyDescent="0.2">
      <c r="A25" s="35" t="s">
        <v>92</v>
      </c>
      <c r="B25" s="15" t="s">
        <v>17</v>
      </c>
      <c r="C25" s="15" t="s">
        <v>20</v>
      </c>
      <c r="D25" s="15" t="s">
        <v>22</v>
      </c>
      <c r="E25" s="8">
        <f t="shared" si="2"/>
        <v>0</v>
      </c>
      <c r="F25" s="8">
        <f t="shared" si="3"/>
        <v>0</v>
      </c>
      <c r="G25" s="11">
        <v>0</v>
      </c>
      <c r="H25" s="11">
        <v>0</v>
      </c>
      <c r="I25" s="11">
        <v>0</v>
      </c>
      <c r="J25" s="8">
        <f t="shared" si="4"/>
        <v>0</v>
      </c>
      <c r="K25" s="11">
        <v>0</v>
      </c>
      <c r="L25" s="11">
        <v>0</v>
      </c>
      <c r="M25" s="11">
        <v>0</v>
      </c>
    </row>
    <row r="26" spans="1:13" s="9" customFormat="1" ht="15.75" x14ac:dyDescent="0.2">
      <c r="A26" s="17" t="s">
        <v>93</v>
      </c>
      <c r="B26" s="15" t="s">
        <v>17</v>
      </c>
      <c r="C26" s="15" t="s">
        <v>20</v>
      </c>
      <c r="D26" s="15" t="s">
        <v>8</v>
      </c>
      <c r="E26" s="8">
        <f t="shared" si="2"/>
        <v>0</v>
      </c>
      <c r="F26" s="8">
        <f t="shared" si="3"/>
        <v>0</v>
      </c>
      <c r="G26" s="11">
        <v>0</v>
      </c>
      <c r="H26" s="11">
        <v>0</v>
      </c>
      <c r="I26" s="11">
        <v>0</v>
      </c>
      <c r="J26" s="8">
        <f t="shared" si="4"/>
        <v>0</v>
      </c>
      <c r="K26" s="11">
        <v>0</v>
      </c>
      <c r="L26" s="11">
        <v>0</v>
      </c>
      <c r="M26" s="11">
        <v>0</v>
      </c>
    </row>
    <row r="27" spans="1:13" s="9" customFormat="1" ht="15.75" x14ac:dyDescent="0.2">
      <c r="A27" s="17" t="s">
        <v>94</v>
      </c>
      <c r="B27" s="15" t="s">
        <v>23</v>
      </c>
      <c r="C27" s="15" t="s">
        <v>2</v>
      </c>
      <c r="D27" s="15" t="s">
        <v>24</v>
      </c>
      <c r="E27" s="8">
        <f t="shared" si="2"/>
        <v>0</v>
      </c>
      <c r="F27" s="8">
        <f t="shared" si="3"/>
        <v>0</v>
      </c>
      <c r="G27" s="11">
        <v>0</v>
      </c>
      <c r="H27" s="11">
        <v>0</v>
      </c>
      <c r="I27" s="11">
        <v>0</v>
      </c>
      <c r="J27" s="8">
        <f t="shared" si="4"/>
        <v>0</v>
      </c>
      <c r="K27" s="11">
        <v>0</v>
      </c>
      <c r="L27" s="11">
        <v>0</v>
      </c>
      <c r="M27" s="11">
        <v>0</v>
      </c>
    </row>
    <row r="28" spans="1:13" s="9" customFormat="1" ht="30" x14ac:dyDescent="0.2">
      <c r="A28" s="35" t="s">
        <v>95</v>
      </c>
      <c r="B28" s="15" t="s">
        <v>23</v>
      </c>
      <c r="C28" s="15" t="s">
        <v>2</v>
      </c>
      <c r="D28" s="15" t="s">
        <v>25</v>
      </c>
      <c r="E28" s="8">
        <f t="shared" si="2"/>
        <v>600</v>
      </c>
      <c r="F28" s="8">
        <f t="shared" si="3"/>
        <v>300</v>
      </c>
      <c r="G28" s="11">
        <v>100</v>
      </c>
      <c r="H28" s="11">
        <v>100</v>
      </c>
      <c r="I28" s="11">
        <v>100</v>
      </c>
      <c r="J28" s="8">
        <f t="shared" si="4"/>
        <v>300</v>
      </c>
      <c r="K28" s="11">
        <v>100</v>
      </c>
      <c r="L28" s="11">
        <v>100</v>
      </c>
      <c r="M28" s="11">
        <v>100</v>
      </c>
    </row>
    <row r="29" spans="1:13" s="9" customFormat="1" ht="15.75" x14ac:dyDescent="0.2">
      <c r="A29" s="17" t="s">
        <v>96</v>
      </c>
      <c r="B29" s="15" t="s">
        <v>23</v>
      </c>
      <c r="C29" s="15" t="s">
        <v>2</v>
      </c>
      <c r="D29" s="15" t="s">
        <v>26</v>
      </c>
      <c r="E29" s="8">
        <f t="shared" si="2"/>
        <v>14820958</v>
      </c>
      <c r="F29" s="8">
        <f t="shared" si="3"/>
        <v>7617845</v>
      </c>
      <c r="G29" s="11">
        <v>2824339</v>
      </c>
      <c r="H29" s="11">
        <v>2396753</v>
      </c>
      <c r="I29" s="11">
        <v>2396753</v>
      </c>
      <c r="J29" s="8">
        <f t="shared" si="4"/>
        <v>7203113</v>
      </c>
      <c r="K29" s="11">
        <v>2407379</v>
      </c>
      <c r="L29" s="11">
        <v>2396753</v>
      </c>
      <c r="M29" s="11">
        <v>2398981</v>
      </c>
    </row>
    <row r="30" spans="1:13" s="9" customFormat="1" ht="15.75" x14ac:dyDescent="0.2">
      <c r="A30" s="35" t="s">
        <v>97</v>
      </c>
      <c r="B30" s="15" t="s">
        <v>23</v>
      </c>
      <c r="C30" s="15" t="s">
        <v>2</v>
      </c>
      <c r="D30" s="15" t="s">
        <v>13</v>
      </c>
      <c r="E30" s="8">
        <f t="shared" si="2"/>
        <v>0</v>
      </c>
      <c r="F30" s="8">
        <f t="shared" si="3"/>
        <v>0</v>
      </c>
      <c r="G30" s="11">
        <v>0</v>
      </c>
      <c r="H30" s="11">
        <v>0</v>
      </c>
      <c r="I30" s="11">
        <v>0</v>
      </c>
      <c r="J30" s="8">
        <f t="shared" si="4"/>
        <v>0</v>
      </c>
      <c r="K30" s="11">
        <v>0</v>
      </c>
      <c r="L30" s="11">
        <v>0</v>
      </c>
      <c r="M30" s="11">
        <v>0</v>
      </c>
    </row>
    <row r="31" spans="1:13" s="9" customFormat="1" ht="15.75" x14ac:dyDescent="0.2">
      <c r="A31" s="35" t="s">
        <v>98</v>
      </c>
      <c r="B31" s="15" t="s">
        <v>27</v>
      </c>
      <c r="C31" s="15" t="s">
        <v>2</v>
      </c>
      <c r="D31" s="15" t="s">
        <v>28</v>
      </c>
      <c r="E31" s="8">
        <f t="shared" si="2"/>
        <v>0</v>
      </c>
      <c r="F31" s="8">
        <f t="shared" si="3"/>
        <v>0</v>
      </c>
      <c r="G31" s="11">
        <v>0</v>
      </c>
      <c r="H31" s="11">
        <v>0</v>
      </c>
      <c r="I31" s="11">
        <v>0</v>
      </c>
      <c r="J31" s="8">
        <f t="shared" si="4"/>
        <v>0</v>
      </c>
      <c r="K31" s="11">
        <v>0</v>
      </c>
      <c r="L31" s="11">
        <v>0</v>
      </c>
      <c r="M31" s="11">
        <v>0</v>
      </c>
    </row>
    <row r="32" spans="1:13" s="9" customFormat="1" ht="17.25" customHeight="1" x14ac:dyDescent="0.2">
      <c r="A32" s="12"/>
      <c r="B32" s="13"/>
      <c r="C32" s="13"/>
      <c r="D32" s="13"/>
      <c r="E32" s="14"/>
    </row>
  </sheetData>
  <sheetProtection formatCells="0" selectLockedCells="1" selectUnlockedCells="1"/>
  <mergeCells count="13">
    <mergeCell ref="F5:F6"/>
    <mergeCell ref="G5:I5"/>
    <mergeCell ref="A7:M7"/>
    <mergeCell ref="A1:M1"/>
    <mergeCell ref="J5:J6"/>
    <mergeCell ref="K5:M5"/>
    <mergeCell ref="A3:A6"/>
    <mergeCell ref="B3:B6"/>
    <mergeCell ref="C3:C6"/>
    <mergeCell ref="D3:D6"/>
    <mergeCell ref="E4:E6"/>
    <mergeCell ref="E3:M3"/>
    <mergeCell ref="F4:M4"/>
  </mergeCells>
  <printOptions horizontalCentered="1"/>
  <pageMargins left="0" right="0" top="0.19685039370078741" bottom="0" header="0" footer="0"/>
  <pageSetup paperSize="9" scale="54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19" zoomScaleNormal="100" workbookViewId="0">
      <selection activeCell="C3" sqref="C3:C6"/>
    </sheetView>
  </sheetViews>
  <sheetFormatPr defaultColWidth="9.42578125" defaultRowHeight="12.75" x14ac:dyDescent="0.2"/>
  <cols>
    <col min="1" max="1" width="40" style="1" customWidth="1"/>
    <col min="2" max="4" width="7.140625" style="2" customWidth="1"/>
    <col min="5" max="5" width="14.7109375" style="3" customWidth="1"/>
    <col min="6" max="6" width="12.7109375" style="1" customWidth="1"/>
    <col min="7" max="7" width="12" style="1" customWidth="1"/>
    <col min="8" max="8" width="12.85546875" style="1" customWidth="1"/>
    <col min="9" max="9" width="12.140625" style="1" customWidth="1"/>
    <col min="10" max="10" width="12.7109375" style="1" customWidth="1"/>
    <col min="11" max="11" width="11.42578125" style="1" customWidth="1"/>
    <col min="12" max="12" width="12.140625" style="1" customWidth="1"/>
    <col min="13" max="13" width="12" style="1" customWidth="1"/>
    <col min="14" max="14" width="9.42578125" style="1" customWidth="1"/>
    <col min="15" max="16384" width="9.42578125" style="1"/>
  </cols>
  <sheetData>
    <row r="1" spans="1:13" ht="18.75" x14ac:dyDescent="0.2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">
      <c r="A2" s="4"/>
    </row>
    <row r="3" spans="1:13" ht="14.25" x14ac:dyDescent="0.2">
      <c r="A3" s="19" t="s">
        <v>30</v>
      </c>
      <c r="B3" s="28" t="s">
        <v>31</v>
      </c>
      <c r="C3" s="28" t="s">
        <v>32</v>
      </c>
      <c r="D3" s="28" t="s">
        <v>33</v>
      </c>
      <c r="E3" s="21" t="s">
        <v>34</v>
      </c>
      <c r="F3" s="22"/>
      <c r="G3" s="22"/>
      <c r="H3" s="22"/>
      <c r="I3" s="22"/>
      <c r="J3" s="22"/>
      <c r="K3" s="22"/>
      <c r="L3" s="22"/>
      <c r="M3" s="23"/>
    </row>
    <row r="4" spans="1:13" ht="14.25" x14ac:dyDescent="0.2">
      <c r="A4" s="27"/>
      <c r="B4" s="29"/>
      <c r="C4" s="29"/>
      <c r="D4" s="29"/>
      <c r="E4" s="31" t="s">
        <v>35</v>
      </c>
      <c r="F4" s="22"/>
      <c r="G4" s="22"/>
      <c r="H4" s="22"/>
      <c r="I4" s="22"/>
      <c r="J4" s="22"/>
      <c r="K4" s="22"/>
      <c r="L4" s="22"/>
      <c r="M4" s="23"/>
    </row>
    <row r="5" spans="1:13" ht="14.25" x14ac:dyDescent="0.2">
      <c r="A5" s="27"/>
      <c r="B5" s="29"/>
      <c r="C5" s="29"/>
      <c r="D5" s="29"/>
      <c r="E5" s="32"/>
      <c r="F5" s="19" t="s">
        <v>36</v>
      </c>
      <c r="G5" s="21" t="s">
        <v>37</v>
      </c>
      <c r="H5" s="22"/>
      <c r="I5" s="23"/>
      <c r="J5" s="19" t="s">
        <v>38</v>
      </c>
      <c r="K5" s="21" t="s">
        <v>37</v>
      </c>
      <c r="L5" s="22"/>
      <c r="M5" s="23"/>
    </row>
    <row r="6" spans="1:13" ht="22.5" customHeight="1" x14ac:dyDescent="0.2">
      <c r="A6" s="20"/>
      <c r="B6" s="30"/>
      <c r="C6" s="30"/>
      <c r="D6" s="30"/>
      <c r="E6" s="33"/>
      <c r="F6" s="20"/>
      <c r="G6" s="16" t="s">
        <v>39</v>
      </c>
      <c r="H6" s="16" t="s">
        <v>40</v>
      </c>
      <c r="I6" s="16" t="s">
        <v>41</v>
      </c>
      <c r="J6" s="20"/>
      <c r="K6" s="16" t="s">
        <v>42</v>
      </c>
      <c r="L6" s="16" t="s">
        <v>43</v>
      </c>
      <c r="M6" s="16" t="s">
        <v>44</v>
      </c>
    </row>
    <row r="7" spans="1:13" ht="15.75" x14ac:dyDescent="0.2">
      <c r="A7" s="24" t="s">
        <v>99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s="5" customFormat="1" ht="15.75" x14ac:dyDescent="0.2">
      <c r="A8" s="6" t="s">
        <v>3</v>
      </c>
      <c r="B8" s="7"/>
      <c r="C8" s="7"/>
      <c r="D8" s="7"/>
      <c r="E8" s="8">
        <f>SUM(E10:E30)</f>
        <v>589190</v>
      </c>
      <c r="F8" s="8">
        <v>298443</v>
      </c>
      <c r="G8" s="8">
        <v>103063</v>
      </c>
      <c r="H8" s="8">
        <v>100317</v>
      </c>
      <c r="I8" s="8">
        <v>95063</v>
      </c>
      <c r="J8" s="8">
        <v>290747</v>
      </c>
      <c r="K8" s="8">
        <v>102063</v>
      </c>
      <c r="L8" s="8">
        <v>102063</v>
      </c>
      <c r="M8" s="8">
        <v>86621</v>
      </c>
    </row>
    <row r="9" spans="1:13" s="9" customFormat="1" ht="15" customHeight="1" x14ac:dyDescent="0.2">
      <c r="A9" s="18" t="s">
        <v>82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9" customFormat="1" ht="15.75" x14ac:dyDescent="0.2">
      <c r="A10" s="17" t="s">
        <v>45</v>
      </c>
      <c r="B10" s="15" t="s">
        <v>4</v>
      </c>
      <c r="C10" s="15" t="s">
        <v>0</v>
      </c>
      <c r="D10" s="15" t="s">
        <v>5</v>
      </c>
      <c r="E10" s="8">
        <f>F10+J10</f>
        <v>114687</v>
      </c>
      <c r="F10" s="8">
        <v>60000</v>
      </c>
      <c r="G10" s="34">
        <v>20000</v>
      </c>
      <c r="H10" s="34">
        <v>20000</v>
      </c>
      <c r="I10" s="34">
        <v>20000</v>
      </c>
      <c r="J10" s="8">
        <v>54687</v>
      </c>
      <c r="K10" s="34">
        <v>20000</v>
      </c>
      <c r="L10" s="34">
        <v>20000</v>
      </c>
      <c r="M10" s="34">
        <v>14687</v>
      </c>
    </row>
    <row r="11" spans="1:13" s="9" customFormat="1" ht="15.75" x14ac:dyDescent="0.2">
      <c r="A11" s="17" t="s">
        <v>46</v>
      </c>
      <c r="B11" s="15" t="s">
        <v>4</v>
      </c>
      <c r="C11" s="15" t="s">
        <v>6</v>
      </c>
      <c r="D11" s="15" t="s">
        <v>5</v>
      </c>
      <c r="E11" s="8">
        <f t="shared" ref="E11:E30" si="0">F11+J11</f>
        <v>0</v>
      </c>
      <c r="F11" s="8">
        <v>0</v>
      </c>
      <c r="G11" s="34">
        <v>0</v>
      </c>
      <c r="H11" s="34">
        <v>0</v>
      </c>
      <c r="I11" s="34">
        <v>0</v>
      </c>
      <c r="J11" s="8">
        <v>0</v>
      </c>
      <c r="K11" s="34">
        <v>0</v>
      </c>
      <c r="L11" s="34">
        <v>0</v>
      </c>
      <c r="M11" s="34">
        <v>0</v>
      </c>
    </row>
    <row r="12" spans="1:13" s="9" customFormat="1" ht="15.75" x14ac:dyDescent="0.2">
      <c r="A12" s="17" t="s">
        <v>47</v>
      </c>
      <c r="B12" s="15" t="s">
        <v>4</v>
      </c>
      <c r="C12" s="15" t="s">
        <v>2</v>
      </c>
      <c r="D12" s="15" t="s">
        <v>5</v>
      </c>
      <c r="E12" s="8">
        <f t="shared" si="0"/>
        <v>102160</v>
      </c>
      <c r="F12" s="8">
        <v>51534</v>
      </c>
      <c r="G12" s="34">
        <v>17178</v>
      </c>
      <c r="H12" s="34">
        <v>17178</v>
      </c>
      <c r="I12" s="34">
        <v>17178</v>
      </c>
      <c r="J12" s="8">
        <v>50626</v>
      </c>
      <c r="K12" s="34">
        <v>17178</v>
      </c>
      <c r="L12" s="34">
        <v>17178</v>
      </c>
      <c r="M12" s="34">
        <v>16270</v>
      </c>
    </row>
    <row r="13" spans="1:13" s="9" customFormat="1" ht="15.75" x14ac:dyDescent="0.2">
      <c r="A13" s="17" t="s">
        <v>48</v>
      </c>
      <c r="B13" s="15" t="s">
        <v>4</v>
      </c>
      <c r="C13" s="15" t="s">
        <v>49</v>
      </c>
      <c r="D13" s="15" t="s">
        <v>5</v>
      </c>
      <c r="E13" s="8">
        <f t="shared" si="0"/>
        <v>31382</v>
      </c>
      <c r="F13" s="8">
        <v>0</v>
      </c>
      <c r="G13" s="34">
        <v>0</v>
      </c>
      <c r="H13" s="34">
        <v>0</v>
      </c>
      <c r="I13" s="34">
        <v>0</v>
      </c>
      <c r="J13" s="8">
        <v>31382</v>
      </c>
      <c r="K13" s="34">
        <v>10000</v>
      </c>
      <c r="L13" s="34">
        <v>10000</v>
      </c>
      <c r="M13" s="34">
        <v>11382</v>
      </c>
    </row>
    <row r="14" spans="1:13" s="9" customFormat="1" ht="15.75" x14ac:dyDescent="0.2">
      <c r="A14" s="17" t="s">
        <v>50</v>
      </c>
      <c r="B14" s="15" t="s">
        <v>4</v>
      </c>
      <c r="C14" s="15" t="s">
        <v>51</v>
      </c>
      <c r="D14" s="15" t="s">
        <v>5</v>
      </c>
      <c r="E14" s="8">
        <f t="shared" si="0"/>
        <v>2080</v>
      </c>
      <c r="F14" s="8">
        <v>1041</v>
      </c>
      <c r="G14" s="34">
        <v>347</v>
      </c>
      <c r="H14" s="34">
        <v>347</v>
      </c>
      <c r="I14" s="34">
        <v>347</v>
      </c>
      <c r="J14" s="8">
        <v>1039</v>
      </c>
      <c r="K14" s="34">
        <v>347</v>
      </c>
      <c r="L14" s="34">
        <v>347</v>
      </c>
      <c r="M14" s="34">
        <v>345</v>
      </c>
    </row>
    <row r="15" spans="1:13" s="9" customFormat="1" ht="60" x14ac:dyDescent="0.2">
      <c r="A15" s="35" t="s">
        <v>52</v>
      </c>
      <c r="B15" s="15" t="s">
        <v>4</v>
      </c>
      <c r="C15" s="15" t="s">
        <v>53</v>
      </c>
      <c r="D15" s="15" t="s">
        <v>5</v>
      </c>
      <c r="E15" s="8">
        <f t="shared" si="0"/>
        <v>4422</v>
      </c>
      <c r="F15" s="8">
        <v>2214</v>
      </c>
      <c r="G15" s="34">
        <v>738</v>
      </c>
      <c r="H15" s="34">
        <v>738</v>
      </c>
      <c r="I15" s="34">
        <v>738</v>
      </c>
      <c r="J15" s="8">
        <v>2208</v>
      </c>
      <c r="K15" s="34">
        <v>738</v>
      </c>
      <c r="L15" s="34">
        <v>738</v>
      </c>
      <c r="M15" s="34">
        <v>732</v>
      </c>
    </row>
    <row r="16" spans="1:13" s="9" customFormat="1" ht="15.75" x14ac:dyDescent="0.2">
      <c r="A16" s="17" t="s">
        <v>54</v>
      </c>
      <c r="B16" s="15" t="s">
        <v>4</v>
      </c>
      <c r="C16" s="15" t="s">
        <v>55</v>
      </c>
      <c r="D16" s="15" t="s">
        <v>13</v>
      </c>
      <c r="E16" s="8">
        <f t="shared" si="0"/>
        <v>0</v>
      </c>
      <c r="F16" s="8">
        <v>0</v>
      </c>
      <c r="G16" s="34">
        <v>0</v>
      </c>
      <c r="H16" s="34">
        <v>0</v>
      </c>
      <c r="I16" s="34">
        <v>0</v>
      </c>
      <c r="J16" s="8">
        <v>0</v>
      </c>
      <c r="K16" s="34">
        <v>0</v>
      </c>
      <c r="L16" s="34">
        <v>0</v>
      </c>
      <c r="M16" s="34">
        <v>0</v>
      </c>
    </row>
    <row r="17" spans="1:13" s="9" customFormat="1" ht="15.75" x14ac:dyDescent="0.2">
      <c r="A17" s="17" t="s">
        <v>56</v>
      </c>
      <c r="B17" s="15" t="s">
        <v>4</v>
      </c>
      <c r="C17" s="15" t="s">
        <v>7</v>
      </c>
      <c r="D17" s="15" t="s">
        <v>1</v>
      </c>
      <c r="E17" s="8">
        <f t="shared" si="0"/>
        <v>13000</v>
      </c>
      <c r="F17" s="8">
        <v>13000</v>
      </c>
      <c r="G17" s="34">
        <v>5000</v>
      </c>
      <c r="H17" s="34">
        <v>5000</v>
      </c>
      <c r="I17" s="34">
        <v>3000</v>
      </c>
      <c r="J17" s="8">
        <v>0</v>
      </c>
      <c r="K17" s="34">
        <v>0</v>
      </c>
      <c r="L17" s="34">
        <v>0</v>
      </c>
      <c r="M17" s="34">
        <v>0</v>
      </c>
    </row>
    <row r="18" spans="1:13" s="9" customFormat="1" ht="30" x14ac:dyDescent="0.2">
      <c r="A18" s="35" t="s">
        <v>57</v>
      </c>
      <c r="B18" s="15" t="s">
        <v>4</v>
      </c>
      <c r="C18" s="15" t="s">
        <v>7</v>
      </c>
      <c r="D18" s="15" t="s">
        <v>22</v>
      </c>
      <c r="E18" s="8">
        <f t="shared" si="0"/>
        <v>9254</v>
      </c>
      <c r="F18" s="8">
        <v>9254</v>
      </c>
      <c r="G18" s="34">
        <v>6000</v>
      </c>
      <c r="H18" s="34">
        <v>3254</v>
      </c>
      <c r="I18" s="34">
        <v>0</v>
      </c>
      <c r="J18" s="8">
        <v>0</v>
      </c>
      <c r="K18" s="34">
        <v>0</v>
      </c>
      <c r="L18" s="34">
        <v>0</v>
      </c>
      <c r="M18" s="34">
        <v>0</v>
      </c>
    </row>
    <row r="19" spans="1:13" s="9" customFormat="1" ht="30" x14ac:dyDescent="0.2">
      <c r="A19" s="35" t="s">
        <v>58</v>
      </c>
      <c r="B19" s="15" t="s">
        <v>4</v>
      </c>
      <c r="C19" s="15" t="s">
        <v>7</v>
      </c>
      <c r="D19" s="15" t="s">
        <v>59</v>
      </c>
      <c r="E19" s="8">
        <f t="shared" si="0"/>
        <v>0</v>
      </c>
      <c r="F19" s="8">
        <v>0</v>
      </c>
      <c r="G19" s="34">
        <v>0</v>
      </c>
      <c r="H19" s="34">
        <v>0</v>
      </c>
      <c r="I19" s="34">
        <v>0</v>
      </c>
      <c r="J19" s="8">
        <v>0</v>
      </c>
      <c r="K19" s="34">
        <v>0</v>
      </c>
      <c r="L19" s="34">
        <v>0</v>
      </c>
      <c r="M19" s="34">
        <v>0</v>
      </c>
    </row>
    <row r="20" spans="1:13" s="9" customFormat="1" ht="15.75" x14ac:dyDescent="0.2">
      <c r="A20" s="35" t="s">
        <v>60</v>
      </c>
      <c r="B20" s="15" t="s">
        <v>4</v>
      </c>
      <c r="C20" s="15" t="s">
        <v>7</v>
      </c>
      <c r="D20" s="15" t="s">
        <v>8</v>
      </c>
      <c r="E20" s="8">
        <f t="shared" si="0"/>
        <v>18000</v>
      </c>
      <c r="F20" s="8">
        <v>9000</v>
      </c>
      <c r="G20" s="34">
        <v>3000</v>
      </c>
      <c r="H20" s="34">
        <v>3000</v>
      </c>
      <c r="I20" s="34">
        <v>3000</v>
      </c>
      <c r="J20" s="8">
        <v>9000</v>
      </c>
      <c r="K20" s="34">
        <v>3000</v>
      </c>
      <c r="L20" s="34">
        <v>3000</v>
      </c>
      <c r="M20" s="34">
        <v>3000</v>
      </c>
    </row>
    <row r="21" spans="1:13" s="9" customFormat="1" ht="15.75" x14ac:dyDescent="0.2">
      <c r="A21" s="35" t="s">
        <v>61</v>
      </c>
      <c r="B21" s="15" t="s">
        <v>4</v>
      </c>
      <c r="C21" s="15" t="s">
        <v>10</v>
      </c>
      <c r="D21" s="15" t="s">
        <v>11</v>
      </c>
      <c r="E21" s="8">
        <f t="shared" si="0"/>
        <v>0</v>
      </c>
      <c r="F21" s="8">
        <v>0</v>
      </c>
      <c r="G21" s="34">
        <v>0</v>
      </c>
      <c r="H21" s="34">
        <v>0</v>
      </c>
      <c r="I21" s="34">
        <v>0</v>
      </c>
      <c r="J21" s="8">
        <v>0</v>
      </c>
      <c r="K21" s="34">
        <v>0</v>
      </c>
      <c r="L21" s="34">
        <v>0</v>
      </c>
      <c r="M21" s="34">
        <v>0</v>
      </c>
    </row>
    <row r="22" spans="1:13" s="9" customFormat="1" ht="15.75" x14ac:dyDescent="0.2">
      <c r="A22" s="17" t="s">
        <v>62</v>
      </c>
      <c r="B22" s="15" t="s">
        <v>4</v>
      </c>
      <c r="C22" s="15" t="s">
        <v>10</v>
      </c>
      <c r="D22" s="15" t="s">
        <v>24</v>
      </c>
      <c r="E22" s="8">
        <f t="shared" si="0"/>
        <v>18824</v>
      </c>
      <c r="F22" s="8">
        <v>9000</v>
      </c>
      <c r="G22" s="34">
        <v>3000</v>
      </c>
      <c r="H22" s="34">
        <v>3000</v>
      </c>
      <c r="I22" s="34">
        <v>3000</v>
      </c>
      <c r="J22" s="8">
        <v>9824</v>
      </c>
      <c r="K22" s="34">
        <v>3000</v>
      </c>
      <c r="L22" s="34">
        <v>3000</v>
      </c>
      <c r="M22" s="34">
        <v>3824</v>
      </c>
    </row>
    <row r="23" spans="1:13" s="9" customFormat="1" ht="15.75" x14ac:dyDescent="0.2">
      <c r="A23" s="17" t="s">
        <v>63</v>
      </c>
      <c r="B23" s="15" t="s">
        <v>4</v>
      </c>
      <c r="C23" s="15" t="s">
        <v>10</v>
      </c>
      <c r="D23" s="15" t="s">
        <v>64</v>
      </c>
      <c r="E23" s="8">
        <f t="shared" si="0"/>
        <v>73022</v>
      </c>
      <c r="F23" s="8">
        <v>40500</v>
      </c>
      <c r="G23" s="34">
        <v>13500</v>
      </c>
      <c r="H23" s="34">
        <v>13500</v>
      </c>
      <c r="I23" s="34">
        <v>13500</v>
      </c>
      <c r="J23" s="8">
        <v>32522</v>
      </c>
      <c r="K23" s="34">
        <v>13500</v>
      </c>
      <c r="L23" s="34">
        <v>13500</v>
      </c>
      <c r="M23" s="34">
        <v>5522</v>
      </c>
    </row>
    <row r="24" spans="1:13" s="9" customFormat="1" ht="15.75" x14ac:dyDescent="0.2">
      <c r="A24" s="17" t="s">
        <v>65</v>
      </c>
      <c r="B24" s="15" t="s">
        <v>4</v>
      </c>
      <c r="C24" s="15" t="s">
        <v>14</v>
      </c>
      <c r="D24" s="15" t="s">
        <v>5</v>
      </c>
      <c r="E24" s="8">
        <f t="shared" si="0"/>
        <v>60000</v>
      </c>
      <c r="F24" s="8">
        <v>30000</v>
      </c>
      <c r="G24" s="34">
        <v>10000</v>
      </c>
      <c r="H24" s="34">
        <v>10000</v>
      </c>
      <c r="I24" s="34">
        <v>10000</v>
      </c>
      <c r="J24" s="8">
        <v>30000</v>
      </c>
      <c r="K24" s="34">
        <v>10000</v>
      </c>
      <c r="L24" s="34">
        <v>10000</v>
      </c>
      <c r="M24" s="34">
        <v>10000</v>
      </c>
    </row>
    <row r="25" spans="1:13" s="9" customFormat="1" ht="15.75" x14ac:dyDescent="0.2">
      <c r="A25" s="17" t="s">
        <v>66</v>
      </c>
      <c r="B25" s="15" t="s">
        <v>4</v>
      </c>
      <c r="C25" s="15" t="s">
        <v>15</v>
      </c>
      <c r="D25" s="15" t="s">
        <v>1</v>
      </c>
      <c r="E25" s="8">
        <f t="shared" si="0"/>
        <v>24979</v>
      </c>
      <c r="F25" s="8">
        <v>12000</v>
      </c>
      <c r="G25" s="34">
        <v>4000</v>
      </c>
      <c r="H25" s="34">
        <v>4000</v>
      </c>
      <c r="I25" s="34">
        <v>4000</v>
      </c>
      <c r="J25" s="8">
        <v>12979</v>
      </c>
      <c r="K25" s="34">
        <v>4000</v>
      </c>
      <c r="L25" s="34">
        <v>4000</v>
      </c>
      <c r="M25" s="34">
        <v>4979</v>
      </c>
    </row>
    <row r="26" spans="1:13" s="9" customFormat="1" ht="15.75" x14ac:dyDescent="0.2">
      <c r="A26" s="17" t="s">
        <v>67</v>
      </c>
      <c r="B26" s="15" t="s">
        <v>4</v>
      </c>
      <c r="C26" s="15" t="s">
        <v>15</v>
      </c>
      <c r="D26" s="15" t="s">
        <v>13</v>
      </c>
      <c r="E26" s="8">
        <f t="shared" si="0"/>
        <v>67783</v>
      </c>
      <c r="F26" s="8">
        <v>36000</v>
      </c>
      <c r="G26" s="34">
        <v>12000</v>
      </c>
      <c r="H26" s="34">
        <v>12000</v>
      </c>
      <c r="I26" s="34">
        <v>12000</v>
      </c>
      <c r="J26" s="8">
        <v>31783</v>
      </c>
      <c r="K26" s="34">
        <v>12000</v>
      </c>
      <c r="L26" s="34">
        <v>12000</v>
      </c>
      <c r="M26" s="34">
        <v>7783</v>
      </c>
    </row>
    <row r="27" spans="1:13" s="9" customFormat="1" ht="15.75" x14ac:dyDescent="0.2">
      <c r="A27" s="17" t="s">
        <v>68</v>
      </c>
      <c r="B27" s="15" t="s">
        <v>4</v>
      </c>
      <c r="C27" s="15" t="s">
        <v>16</v>
      </c>
      <c r="D27" s="15" t="s">
        <v>8</v>
      </c>
      <c r="E27" s="8">
        <f t="shared" si="0"/>
        <v>47797</v>
      </c>
      <c r="F27" s="8">
        <v>24000</v>
      </c>
      <c r="G27" s="34">
        <v>8000</v>
      </c>
      <c r="H27" s="34">
        <v>8000</v>
      </c>
      <c r="I27" s="34">
        <v>8000</v>
      </c>
      <c r="J27" s="8">
        <v>23797</v>
      </c>
      <c r="K27" s="34">
        <v>8000</v>
      </c>
      <c r="L27" s="34">
        <v>8000</v>
      </c>
      <c r="M27" s="34">
        <v>7797</v>
      </c>
    </row>
    <row r="28" spans="1:13" s="9" customFormat="1" ht="15.75" x14ac:dyDescent="0.2">
      <c r="A28" s="35" t="s">
        <v>69</v>
      </c>
      <c r="B28" s="15" t="s">
        <v>17</v>
      </c>
      <c r="C28" s="15" t="s">
        <v>20</v>
      </c>
      <c r="D28" s="15" t="s">
        <v>21</v>
      </c>
      <c r="E28" s="8">
        <f t="shared" si="0"/>
        <v>0</v>
      </c>
      <c r="F28" s="8">
        <v>0</v>
      </c>
      <c r="G28" s="34">
        <v>0</v>
      </c>
      <c r="H28" s="34">
        <v>0</v>
      </c>
      <c r="I28" s="34">
        <v>0</v>
      </c>
      <c r="J28" s="8">
        <v>0</v>
      </c>
      <c r="K28" s="34">
        <v>0</v>
      </c>
      <c r="L28" s="34">
        <v>0</v>
      </c>
      <c r="M28" s="34">
        <v>0</v>
      </c>
    </row>
    <row r="29" spans="1:13" s="9" customFormat="1" ht="45" x14ac:dyDescent="0.2">
      <c r="A29" s="35" t="s">
        <v>70</v>
      </c>
      <c r="B29" s="15" t="s">
        <v>17</v>
      </c>
      <c r="C29" s="15" t="s">
        <v>20</v>
      </c>
      <c r="D29" s="15" t="s">
        <v>22</v>
      </c>
      <c r="E29" s="8">
        <f t="shared" si="0"/>
        <v>0</v>
      </c>
      <c r="F29" s="8">
        <v>0</v>
      </c>
      <c r="G29" s="34">
        <v>0</v>
      </c>
      <c r="H29" s="34">
        <v>0</v>
      </c>
      <c r="I29" s="34">
        <v>0</v>
      </c>
      <c r="J29" s="8">
        <v>0</v>
      </c>
      <c r="K29" s="34">
        <v>0</v>
      </c>
      <c r="L29" s="34">
        <v>0</v>
      </c>
      <c r="M29" s="34">
        <v>0</v>
      </c>
    </row>
    <row r="30" spans="1:13" s="9" customFormat="1" ht="30" x14ac:dyDescent="0.2">
      <c r="A30" s="35" t="s">
        <v>71</v>
      </c>
      <c r="B30" s="15" t="s">
        <v>23</v>
      </c>
      <c r="C30" s="15" t="s">
        <v>2</v>
      </c>
      <c r="D30" s="15" t="s">
        <v>25</v>
      </c>
      <c r="E30" s="8">
        <f t="shared" si="0"/>
        <v>1800</v>
      </c>
      <c r="F30" s="8">
        <v>900</v>
      </c>
      <c r="G30" s="34">
        <v>300</v>
      </c>
      <c r="H30" s="34">
        <v>300</v>
      </c>
      <c r="I30" s="34">
        <v>300</v>
      </c>
      <c r="J30" s="8">
        <v>900</v>
      </c>
      <c r="K30" s="34">
        <v>300</v>
      </c>
      <c r="L30" s="34">
        <v>300</v>
      </c>
      <c r="M30" s="34">
        <v>300</v>
      </c>
    </row>
    <row r="31" spans="1:13" s="9" customFormat="1" ht="15.75" x14ac:dyDescent="0.2">
      <c r="A31" s="12"/>
      <c r="B31" s="13"/>
      <c r="C31" s="13"/>
      <c r="D31" s="13"/>
      <c r="E31" s="36"/>
    </row>
  </sheetData>
  <mergeCells count="13">
    <mergeCell ref="A7:M7"/>
    <mergeCell ref="D3:D6"/>
    <mergeCell ref="E3:M3"/>
    <mergeCell ref="E4:E6"/>
    <mergeCell ref="F4:M4"/>
    <mergeCell ref="F5:F6"/>
    <mergeCell ref="G5:I5"/>
    <mergeCell ref="J5:J6"/>
    <mergeCell ref="K5:M5"/>
    <mergeCell ref="A1:M1"/>
    <mergeCell ref="A3:A6"/>
    <mergeCell ref="B3:B6"/>
    <mergeCell ref="C3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Byudjetdan tashqari</vt:lpstr>
      <vt:lpstr>Byudjet</vt:lpstr>
      <vt:lpstr>element2</vt:lpstr>
      <vt:lpstr>FinanceYear333</vt:lpstr>
      <vt:lpstr>four10months</vt:lpstr>
      <vt:lpstr>four11months</vt:lpstr>
      <vt:lpstr>four12months</vt:lpstr>
      <vt:lpstr>four7months</vt:lpstr>
      <vt:lpstr>four8months</vt:lpstr>
      <vt:lpstr>four9months</vt:lpstr>
      <vt:lpstr>modda2</vt:lpstr>
      <vt:lpstr>toifa2</vt:lpstr>
      <vt:lpstr>Total</vt:lpstr>
      <vt:lpstr>Total4_3</vt:lpstr>
      <vt:lpstr>Total4_4</vt:lpstr>
      <vt:lpstr>TotalRow3</vt:lpstr>
      <vt:lpstr>'Byudjetdan tashqari'!Область_печати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UZSXEM</dc:creator>
  <cp:lastModifiedBy>HP</cp:lastModifiedBy>
  <cp:lastPrinted>2016-02-17T04:40:51Z</cp:lastPrinted>
  <dcterms:created xsi:type="dcterms:W3CDTF">2014-03-11T05:45:41Z</dcterms:created>
  <dcterms:modified xsi:type="dcterms:W3CDTF">2021-07-09T09:08:32Z</dcterms:modified>
</cp:coreProperties>
</file>