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 tabRatio="790" activeTab="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ГТК" sheetId="23" state="hidden" r:id="rId6"/>
  </sheets>
  <definedNames>
    <definedName name="_xlnm._FilterDatabase" localSheetId="3" hidden="1">'4-илова '!$A$4:$Y$13</definedName>
    <definedName name="_xlnm._FilterDatabase" localSheetId="4" hidden="1">'5-илова'!$A$4:$Q$98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'5-илова'!$4:$4</definedName>
    <definedName name="_xlnm.Print_Area" localSheetId="1">'2-илова'!$A$1:$J$12</definedName>
    <definedName name="_xlnm.Print_Area" localSheetId="3">'4-илова '!$A$1:$L$15</definedName>
    <definedName name="_xlnm.Print_Area" localSheetId="4">'5-илова'!$A$1:$L$11</definedName>
  </definedNames>
  <calcPr calcId="162913"/>
</workbook>
</file>

<file path=xl/calcChain.xml><?xml version="1.0" encoding="utf-8"?>
<calcChain xmlns="http://schemas.openxmlformats.org/spreadsheetml/2006/main">
  <c r="F16" i="9" l="1"/>
  <c r="H9" i="11" l="1"/>
  <c r="I8" i="11" l="1"/>
  <c r="H8" i="11"/>
  <c r="I7" i="11"/>
  <c r="H7" i="11"/>
  <c r="L13" i="4" l="1"/>
  <c r="L12" i="4"/>
  <c r="L11" i="4"/>
  <c r="L10" i="4"/>
  <c r="L9" i="4"/>
  <c r="L8" i="4"/>
  <c r="L7" i="4"/>
  <c r="L6" i="4"/>
  <c r="L96" i="7" l="1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C33" i="9" l="1"/>
  <c r="A9" i="23" l="1"/>
  <c r="A10" i="23" s="1"/>
  <c r="A11" i="23" s="1"/>
  <c r="A12" i="23" s="1"/>
  <c r="A13" i="23" s="1"/>
  <c r="A14" i="23" s="1"/>
  <c r="A15" i="23" s="1"/>
  <c r="A16" i="23" s="1"/>
  <c r="A17" i="23" s="1"/>
  <c r="G33" i="9" l="1"/>
  <c r="A28" i="9" l="1"/>
  <c r="A29" i="9" s="1"/>
  <c r="A30" i="9" s="1"/>
  <c r="A31" i="9" s="1"/>
  <c r="F33" i="9" l="1"/>
  <c r="D33" i="9"/>
  <c r="A11" i="1" l="1"/>
</calcChain>
</file>

<file path=xl/sharedStrings.xml><?xml version="1.0" encoding="utf-8"?>
<sst xmlns="http://schemas.openxmlformats.org/spreadsheetml/2006/main" count="814" uniqueCount="344">
  <si>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</si>
  <si>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</si>
  <si>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</si>
  <si>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</si>
  <si>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</si>
  <si>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</si>
  <si>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</si>
  <si>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</si>
  <si>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</si>
  <si>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</si>
  <si>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</si>
  <si>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</si>
  <si>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</si>
  <si>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</si>
  <si>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</si>
  <si>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</si>
  <si>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</si>
  <si>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</si>
  <si>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</si>
  <si>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</si>
  <si>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</si>
  <si>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</si>
  <si>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</si>
  <si>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№</t>
  </si>
  <si>
    <t>...</t>
  </si>
  <si>
    <t xml:space="preserve"> 20____ йилда  
____________________ томонидан ўтказилган танловлар (тендерлар) ва амалга оширилган давлат харидлари тўғрисидаги
МАЪЛУМОТЛАР</t>
  </si>
  <si>
    <t xml:space="preserve">Молиялаштириш манбаси* </t>
  </si>
  <si>
    <t>4-чорак</t>
  </si>
  <si>
    <t>Молиялаштириш манбаси*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</si>
  <si>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</si>
  <si>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</si>
  <si>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</si>
  <si>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</si>
  <si>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</si>
  <si>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</si>
  <si>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</si>
  <si>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</si>
  <si>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</si>
  <si>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</si>
  <si>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</si>
  <si>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</si>
  <si>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</si>
  <si>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</si>
  <si>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</si>
  <si>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</si>
  <si>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</si>
  <si>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</si>
  <si>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</si>
  <si>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</si>
  <si>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 xml:space="preserve"> 20____ йилда  
____________________ капитал қўйилмалар ҳисобидан амалга оширилаётган лойиҳаларнинг ижроси тўғрисидаги
МАЪЛУМОТЛАР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</si>
  <si>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</si>
  <si>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</si>
  <si>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r>
      <t xml:space="preserve"> 20____ йилда    
____________________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</si>
  <si>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</si>
  <si>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</si>
  <si>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</si>
  <si>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</si>
  <si>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>ягона ижтимоий солиқ</t>
  </si>
  <si>
    <t>II квартал</t>
  </si>
  <si>
    <t xml:space="preserve">Шаҳар телефон тармоғи алоқаси </t>
  </si>
  <si>
    <t>бюджет маблағлари</t>
  </si>
  <si>
    <t>Прямой договор (УП 3953)</t>
  </si>
  <si>
    <t>2124069/107/дс1</t>
  </si>
  <si>
    <t>Услуга</t>
  </si>
  <si>
    <t>"O`ZBEKTELEKOM" АЖ</t>
  </si>
  <si>
    <t xml:space="preserve">Абонент. плата за доступ к сети VPN (МСПД.) на скорости 52Мбит/с  </t>
  </si>
  <si>
    <t>1962029/4184688/дс1</t>
  </si>
  <si>
    <t>Доступ Национальной сети передачи данных (интернет)</t>
  </si>
  <si>
    <t>2156024/4488/VPN-371. д/с 1</t>
  </si>
  <si>
    <t xml:space="preserve">Услуги за абон.плата за подключение услуги VPN </t>
  </si>
  <si>
    <t>2157360/CPIO-1712 д/с1</t>
  </si>
  <si>
    <t xml:space="preserve">Аутсорсинг (абон.плата за одно удалённое рабочее место на персональном компьютере абонента </t>
  </si>
  <si>
    <t>2156994/Call-419/дс1</t>
  </si>
  <si>
    <t>Услуги за абон.плата за подключение услуги VPN</t>
  </si>
  <si>
    <t>2158069/VPN371-394. д/с1</t>
  </si>
  <si>
    <t>Оказания услуг междугородной и международной тел</t>
  </si>
  <si>
    <t>1928852/1415/35/дс1</t>
  </si>
  <si>
    <t xml:space="preserve">Услуги мобильный связи </t>
  </si>
  <si>
    <t>2192815/170102485032 д/с 1</t>
  </si>
  <si>
    <t>ООО "UNIVERSAL MOBILE SYSTEMS"</t>
  </si>
  <si>
    <t>Железнодорожный билет</t>
  </si>
  <si>
    <t>1931329/7 д/с №1</t>
  </si>
  <si>
    <t>сўм</t>
  </si>
  <si>
    <t>"O`ZTEMIRYO`LYO`LOVCHI" АЖ</t>
  </si>
  <si>
    <t xml:space="preserve">Услуги по предоставлению доступа з закодированным Пакетам телеканалов </t>
  </si>
  <si>
    <t>2192844/21K-77 д/с 1</t>
  </si>
  <si>
    <t>шт</t>
  </si>
  <si>
    <t>"Uzdigital TV" МЧЖ</t>
  </si>
  <si>
    <t xml:space="preserve">Услуги по уборке и вывозу мусора </t>
  </si>
  <si>
    <t>2266535/052428 д/с 1</t>
  </si>
  <si>
    <t>холодную воду</t>
  </si>
  <si>
    <t>2124091/231528/дс1</t>
  </si>
  <si>
    <t xml:space="preserve">  Правительственные телефоны (ПАТС)</t>
  </si>
  <si>
    <t>2124050/34/М-6/дс1</t>
  </si>
  <si>
    <t>Техническое обслуживание и ремонт автотранспортного средства</t>
  </si>
  <si>
    <t>2134927/30</t>
  </si>
  <si>
    <t>2196740/35</t>
  </si>
  <si>
    <t>2196761/37</t>
  </si>
  <si>
    <t>2134885/29</t>
  </si>
  <si>
    <t>Регистрация водомера</t>
  </si>
  <si>
    <t>УзРТСБ</t>
  </si>
  <si>
    <t>8954953/9040011</t>
  </si>
  <si>
    <t>8954950/9040133</t>
  </si>
  <si>
    <t>Техобслуживание приборов учета</t>
  </si>
  <si>
    <t>8954974/9040204</t>
  </si>
  <si>
    <t xml:space="preserve">Единой межведомственной электронной системе исполнительской дисциплины "ijro.gov.uz" </t>
  </si>
  <si>
    <t>Прямой договор у единого поставщика</t>
  </si>
  <si>
    <t>2192734/4740-1257-2021/IJRO д/с 1</t>
  </si>
  <si>
    <t>Залоговая сумма для покупки бензина марки АИ-95</t>
  </si>
  <si>
    <t>Залоговая сумма для покупки бензина марки АИ-91</t>
  </si>
  <si>
    <t>Залоговая сумма для покупки бензина марки АИ-80</t>
  </si>
  <si>
    <t xml:space="preserve"> кран шаровой</t>
  </si>
  <si>
    <t>8957539/9042585</t>
  </si>
  <si>
    <t xml:space="preserve">Учебно-тренировочные услуги (подготовка ИТС по планеру и авиадвигателю (механики) </t>
  </si>
  <si>
    <t>Прямой договор (44-статья)</t>
  </si>
  <si>
    <t>2234689/2-44/2021</t>
  </si>
  <si>
    <t>Туалетная бумага</t>
  </si>
  <si>
    <t>8967502/9052617</t>
  </si>
  <si>
    <t>Бумага А4</t>
  </si>
  <si>
    <t>8991015/9080784</t>
  </si>
  <si>
    <t>Зеркала</t>
  </si>
  <si>
    <t>8993507/9082595</t>
  </si>
  <si>
    <t xml:space="preserve">  Флешкарта</t>
  </si>
  <si>
    <t>8992418/9081788</t>
  </si>
  <si>
    <t>Услуга по реализации авиабилетов</t>
  </si>
  <si>
    <t>2288038/121 д/с №7</t>
  </si>
  <si>
    <t>За топлива бензина Аи-80, Аи-91, Аи-95</t>
  </si>
  <si>
    <t>2214022/347/156</t>
  </si>
  <si>
    <t>2223678/41</t>
  </si>
  <si>
    <t>ташқи сиёсий ва ташқи иқтисодий фаолият соҳасида қайта тайёрлаш ва малака ошириш</t>
  </si>
  <si>
    <t>2223708/43/Т</t>
  </si>
  <si>
    <t>Респиратор для защиты дыхания</t>
  </si>
  <si>
    <t>9015078/9105706</t>
  </si>
  <si>
    <t>Моющее средство</t>
  </si>
  <si>
    <t>9018791/9109640</t>
  </si>
  <si>
    <t>9018723/9109011</t>
  </si>
  <si>
    <t>Клей</t>
  </si>
  <si>
    <t>9039247/9130212</t>
  </si>
  <si>
    <t>Права использования программой "Rail-Тариф"</t>
  </si>
  <si>
    <t>2240396/45</t>
  </si>
  <si>
    <t>2240488/49</t>
  </si>
  <si>
    <t>Адресная папка</t>
  </si>
  <si>
    <t>3197294/7722476</t>
  </si>
  <si>
    <t>Сетевой фильтр входное напряжение</t>
  </si>
  <si>
    <t>9051487/9142348</t>
  </si>
  <si>
    <t>Клавиатура</t>
  </si>
  <si>
    <t>9051524/9142448</t>
  </si>
  <si>
    <t xml:space="preserve">  Сифон</t>
  </si>
  <si>
    <t>9053941/9144750</t>
  </si>
  <si>
    <t xml:space="preserve">  Ёрш</t>
  </si>
  <si>
    <t>9053966/9145057</t>
  </si>
  <si>
    <t>Обслуживание и ремонт Мерседес Бенц S450 4 Matic</t>
  </si>
  <si>
    <t>2241674/24</t>
  </si>
  <si>
    <t>Смеситель</t>
  </si>
  <si>
    <t>9063838/9156722</t>
  </si>
  <si>
    <t>Автомат</t>
  </si>
  <si>
    <t>9066810/9160888</t>
  </si>
  <si>
    <t>2288005/38 д/с №5</t>
  </si>
  <si>
    <t>9074752/9169713</t>
  </si>
  <si>
    <t>9074756/9169718</t>
  </si>
  <si>
    <t>Замок</t>
  </si>
  <si>
    <t>9076894/9172048</t>
  </si>
  <si>
    <t>1905163106 д/с 2</t>
  </si>
  <si>
    <t>Аккумулятор</t>
  </si>
  <si>
    <t>9100654/9205767</t>
  </si>
  <si>
    <t>Метр Куб</t>
  </si>
  <si>
    <t>пачка</t>
  </si>
  <si>
    <t>литр</t>
  </si>
  <si>
    <t>АТП Шайхонтохур Махсустранс</t>
  </si>
  <si>
    <t>ГУП "Сувсоз"</t>
  </si>
  <si>
    <t>ГУП "Республиканский узел специальной связи"</t>
  </si>
  <si>
    <t>ООО "AUTO BOUTIQUE"</t>
  </si>
  <si>
    <t>ДП"Сувулчагичхизмати"</t>
  </si>
  <si>
    <t xml:space="preserve">ООО ИИ "Toshkent-Zenner" </t>
  </si>
  <si>
    <t>"UNICON-SOFT" МЧЖ</t>
  </si>
  <si>
    <t>АО "Уз РТСБ"</t>
  </si>
  <si>
    <t>ООО NODIRBEK SMART-SERVICE</t>
  </si>
  <si>
    <t>Учебно-тренировочный центр НАК Узбекистон хаво йуллари</t>
  </si>
  <si>
    <t>ООО "KANS SHOP"</t>
  </si>
  <si>
    <t>ООО "Kansler"</t>
  </si>
  <si>
    <t>ООО JAXONGIR YUKSAK SAVDO KELAJAGI</t>
  </si>
  <si>
    <t>YANGIYER BREND MCHJ</t>
  </si>
  <si>
    <t>"CHINOBOD NEFT BAZASI" МЧЖ</t>
  </si>
  <si>
    <t>Высшая школа дипломатии при УМЭД</t>
  </si>
  <si>
    <t>ЧП O DILBAR TRADE</t>
  </si>
  <si>
    <t>OOO ATE</t>
  </si>
  <si>
    <t>OOO BIRJASERVIS BARAKA</t>
  </si>
  <si>
    <t>OOO "LOGISOFT TASHKENT"</t>
  </si>
  <si>
    <t>OOO MUXAMMAD POLIGRAF</t>
  </si>
  <si>
    <t>ULTRA PREMIUM BUSINESS Х/К</t>
  </si>
  <si>
    <t>ЧП JAHONGIR WEB XIZMATI</t>
  </si>
  <si>
    <t>ООО ABDU SAID-BARAKA TRADE</t>
  </si>
  <si>
    <t>ЧП "Муминов Аброр Махмудович"</t>
  </si>
  <si>
    <t>ООО SOHIBKOR BIZNES</t>
  </si>
  <si>
    <t>ООО SYRDARYA GOLDEN GROUP</t>
  </si>
  <si>
    <t xml:space="preserve">OOO BIRJASERVIS BARAKA </t>
  </si>
  <si>
    <t>ООО DESKFORM</t>
  </si>
  <si>
    <t>Ғолиб- фориш хусусий корхонаси</t>
  </si>
  <si>
    <t xml:space="preserve">ООО "ASIA AUTO CENTRAL GROUP" </t>
  </si>
  <si>
    <t xml:space="preserve">  "UZBEKISTAN AIRWAYS" AKSIYADORLIK JAMIYATI</t>
  </si>
  <si>
    <t>"Кадрлар масалалари буйича малумотнома" ва "Солик солиш ва бухгалтерия ҳисоби" журнали учун йиллик обуна</t>
  </si>
  <si>
    <t>бюджетдан ташқари маблағлари</t>
  </si>
  <si>
    <t>2093438/05/1031</t>
  </si>
  <si>
    <t xml:space="preserve">  Фельдьегерлик ҳизмати кўрсатишга</t>
  </si>
  <si>
    <t>2132829/76</t>
  </si>
  <si>
    <t xml:space="preserve">  Сувенир</t>
  </si>
  <si>
    <t>УзРТСБ (Аукцион)</t>
  </si>
  <si>
    <t>5257291/4864398</t>
  </si>
  <si>
    <t xml:space="preserve">  Таблички</t>
  </si>
  <si>
    <t>8943749/9027938</t>
  </si>
  <si>
    <t xml:space="preserve">  Потолочный светильник</t>
  </si>
  <si>
    <t>8944844/9029211</t>
  </si>
  <si>
    <t xml:space="preserve">  Труба</t>
  </si>
  <si>
    <t>8945432/9029834</t>
  </si>
  <si>
    <t xml:space="preserve">  Питьевая вода</t>
  </si>
  <si>
    <t>8945396/9029781</t>
  </si>
  <si>
    <t>2159221/121.д/с №2</t>
  </si>
  <si>
    <t xml:space="preserve">  Холодильник </t>
  </si>
  <si>
    <t>8953706/9038780</t>
  </si>
  <si>
    <t xml:space="preserve">  Микроволновая печь </t>
  </si>
  <si>
    <t>8953697/9038799</t>
  </si>
  <si>
    <t>Учебные курсы по корпоративному английскому языку</t>
  </si>
  <si>
    <t>Конкурсные торги</t>
  </si>
  <si>
    <t>7095860/К-1</t>
  </si>
  <si>
    <t xml:space="preserve">2192825/170102485032 д/с 1.  </t>
  </si>
  <si>
    <t>8981537/9070849</t>
  </si>
  <si>
    <t>Юридик хизмат ходимини малакасини ошириш.</t>
  </si>
  <si>
    <t>2153271/001544</t>
  </si>
  <si>
    <t>Газонокосилка</t>
  </si>
  <si>
    <t>8988462/9078689</t>
  </si>
  <si>
    <t>Монтаж и установка системы видеонаблюдения</t>
  </si>
  <si>
    <t>8995225/9084014</t>
  </si>
  <si>
    <t>4252300/9086188</t>
  </si>
  <si>
    <t>8998249/9086929</t>
  </si>
  <si>
    <t xml:space="preserve">Цветной принтер </t>
  </si>
  <si>
    <t>5273024/4892624</t>
  </si>
  <si>
    <t>Изготовление металлических изделий</t>
  </si>
  <si>
    <t>9004098/9093708</t>
  </si>
  <si>
    <t xml:space="preserve">Обязательное страхование транспортных средств </t>
  </si>
  <si>
    <t>2184635/116</t>
  </si>
  <si>
    <t>Предоставление доступа и технического сопровождения к Единой межведомственной электронной системе исполнительской дисциплины "ijro.gov.uz" Без НДС.</t>
  </si>
  <si>
    <t>2192757/4740-1257-2021/IJRO д/с 1.</t>
  </si>
  <si>
    <t>Шаҳарсозлик кодекси</t>
  </si>
  <si>
    <t>2239483/8-04/90-21</t>
  </si>
  <si>
    <t>Разработка проектно-сметной документации "Кап.рем.</t>
  </si>
  <si>
    <t>7105348/30</t>
  </si>
  <si>
    <t xml:space="preserve">  Спец Бланка</t>
  </si>
  <si>
    <t>3184487/7696355</t>
  </si>
  <si>
    <t xml:space="preserve">  Проведение обеда в ресторане </t>
  </si>
  <si>
    <t>2290187/25</t>
  </si>
  <si>
    <t>Маъмурий хуқуқбузарлик тўғрисида баённома бланкалари</t>
  </si>
  <si>
    <t>2223665/12-B/539</t>
  </si>
  <si>
    <t>2252060/7 д/с №1.</t>
  </si>
  <si>
    <t>Переобритение Флагшток, Флаг, Декоративные изделия</t>
  </si>
  <si>
    <t>5280231/4915078</t>
  </si>
  <si>
    <t>Изготовление и выдача сертификата закрытого и открытого ключа ЭЦП ЕИСВО.</t>
  </si>
  <si>
    <t>2223695/6/105 ЦР</t>
  </si>
  <si>
    <t>Продление в ЗЭП в количестве 1 пользователь</t>
  </si>
  <si>
    <t>2251751/5016-2021/EXAT</t>
  </si>
  <si>
    <t>Уничтожитель бумаги</t>
  </si>
  <si>
    <t>9039234/9130208</t>
  </si>
  <si>
    <t>Дизайн, печать и оформление фотоальбома</t>
  </si>
  <si>
    <t>2253020/14</t>
  </si>
  <si>
    <t xml:space="preserve">Холодильник </t>
  </si>
  <si>
    <t>9053213/9144809</t>
  </si>
  <si>
    <t xml:space="preserve">Микроволновая печь </t>
  </si>
  <si>
    <t>9053227/9144580</t>
  </si>
  <si>
    <t>9053277/9145671</t>
  </si>
  <si>
    <t>Хизмат гувоҳномасига ички варақ бланкалари</t>
  </si>
  <si>
    <t>2266549/12-B/591</t>
  </si>
  <si>
    <t xml:space="preserve">Обслуживание и ремонт Мерседес Бенц S450 4 Matic </t>
  </si>
  <si>
    <t>2240522/29</t>
  </si>
  <si>
    <t>9058588/9151512</t>
  </si>
  <si>
    <t>Услуга по реализации авиабилетов,</t>
  </si>
  <si>
    <t>2256136/121.д/с №7.</t>
  </si>
  <si>
    <t xml:space="preserve">  Бланка</t>
  </si>
  <si>
    <t>3205427/7735727</t>
  </si>
  <si>
    <t>Инфокиоск</t>
  </si>
  <si>
    <t>5292609/4933392</t>
  </si>
  <si>
    <t>9074294/9169649</t>
  </si>
  <si>
    <t xml:space="preserve">  Услуги мобильный связи </t>
  </si>
  <si>
    <t>2266613/1905163106 д/c 2.</t>
  </si>
  <si>
    <t>Обязательное страхование авто марки "Мерседес-Бенц"</t>
  </si>
  <si>
    <t>2290193/175</t>
  </si>
  <si>
    <t>комплект</t>
  </si>
  <si>
    <t>метр</t>
  </si>
  <si>
    <t>день</t>
  </si>
  <si>
    <t>пара</t>
  </si>
  <si>
    <t>OOO"MTSFER-U NASHRIYOT UYI"</t>
  </si>
  <si>
    <t>ГФС ГКСИ и ТТРУз</t>
  </si>
  <si>
    <t>ООО SIROJ O`G`LI MUHAMMADAMIN</t>
  </si>
  <si>
    <t>ООО INNOVATION SOLUTION BROKER</t>
  </si>
  <si>
    <t>ООО HONEST COMMERCE</t>
  </si>
  <si>
    <t>OOO BEST BUY AND SELL</t>
  </si>
  <si>
    <t xml:space="preserve">АО "UZBEKISTAN AIRWAYS" </t>
  </si>
  <si>
    <t>ООО ARTEL TOGETHER FOREVER</t>
  </si>
  <si>
    <t>"ILLUMINATION SPARK"</t>
  </si>
  <si>
    <t>OOO UNIVERSAL MOBIL</t>
  </si>
  <si>
    <t>FALCON LINE" хусусий корхонаси</t>
  </si>
  <si>
    <t>УзР Адлия вазир. Юристлар малакасини ошириш маркази</t>
  </si>
  <si>
    <t>ООО FARG`ONA MICRO STANDART</t>
  </si>
  <si>
    <t>OOO``VIDCOM``</t>
  </si>
  <si>
    <t>ООО POSITIVE MAX TRADE</t>
  </si>
  <si>
    <t>МЧЖ Квадра форм</t>
  </si>
  <si>
    <t>OOO "Info Semantik"</t>
  </si>
  <si>
    <t xml:space="preserve"> Х К GOOD SOLUTIONS SYSTEMS</t>
  </si>
  <si>
    <t>ОАО "Kapital Sugurta"</t>
  </si>
  <si>
    <t>ООО "UNICON-SOFT"</t>
  </si>
  <si>
    <t>O`z.R.Adliya vazirligi Adolat huquqiy axborot markazi muassasasi</t>
  </si>
  <si>
    <t>"O`ZR MARKAZIY BANKINING "DAVLAT BELGISI" ДУК</t>
  </si>
  <si>
    <t>"O`ZTEMIRYO`LYO`LOVCHI" AJ</t>
  </si>
  <si>
    <t>ЧП IMMKOR</t>
  </si>
  <si>
    <t>ГУП ЦНТиМИ UNICON.UZ</t>
  </si>
  <si>
    <t>OOO"POWER MAX GROUP"</t>
  </si>
  <si>
    <t>Print Foto Plus X.K</t>
  </si>
  <si>
    <t>ООО KAMOL-BROKER-PLUS</t>
  </si>
  <si>
    <t xml:space="preserve"> "Салом Хаёт" Хусусий корхонаси</t>
  </si>
  <si>
    <t>OOO Billur suv</t>
  </si>
  <si>
    <t>ООО "EXPRESS BROKER" LLC</t>
  </si>
  <si>
    <t>ООО INNOMAX TECHNOLOGY</t>
  </si>
  <si>
    <t>KANS SHOP XK</t>
  </si>
  <si>
    <t xml:space="preserve">  ООО SHARQ MEDIA LOYIHA</t>
  </si>
  <si>
    <t>ЧП Continental Food Business</t>
  </si>
  <si>
    <t>Ўзбекистон Республикаси Транспорт вазирлиги</t>
  </si>
  <si>
    <t>Зомин тумани Қўрғон МФЙ ҳудудида охирги тўхташ бекати қурилиши</t>
  </si>
  <si>
    <t>Хоразм вилоятида оралиқ тўхташ бекатлари ўрнатиш (енгил типдаги металлоконструкция)</t>
  </si>
  <si>
    <t>Бухоро вилояти Олот тумани Халифа МФЙ ҳудудида охирги тўхташ бекати қурилиши</t>
  </si>
  <si>
    <t>45000пасс/йил</t>
  </si>
  <si>
    <t>2200пасс/йил</t>
  </si>
  <si>
    <t>60 дона</t>
  </si>
  <si>
    <t>Жиззах вилояти ҳокимлиги "Ягона буюртмачи хизмати" ИК</t>
  </si>
  <si>
    <t>ЧП  «Kulabodlik Kalandar»</t>
  </si>
  <si>
    <t>Бухоро вилояти ҳокимлиги "Ягона буюртмачи хизмати" ИК</t>
  </si>
  <si>
    <t>бюджетдан ташқари маблағлар</t>
  </si>
  <si>
    <t>2021-2022й.</t>
  </si>
  <si>
    <t>2021й.</t>
  </si>
  <si>
    <t>бюджетдан маблағлари</t>
  </si>
  <si>
    <t xml:space="preserve"> 2021 йилда 
Ўзбекистон Республикаси Транспорт вазирлиги бюджетдан ажратилган маблағларнинг чегараланган миқдорининг ўз тасарруфидаги бюджет ташкилотлари кесимида тақсимоти тўғрисида </t>
  </si>
  <si>
    <t>минг сўмда</t>
  </si>
  <si>
    <t>Ўзбекистон Республикаси Темир йўлларда юк ва йўловчилар ташиш хавфсизлигини назорат килиш давлат инспекцияси</t>
  </si>
  <si>
    <t>Йўл-қурилиш ишлари сифатини назорат қилиш инспекцияси</t>
  </si>
  <si>
    <t xml:space="preserve">Ўзбекистон Республикаси Транспорт вазирлиги ҳузуридаги Фуқаро авиацияси агентлиги </t>
  </si>
  <si>
    <t xml:space="preserve">Транспорт вазирлиги ҳузуридаги транспорт ва логистика муаммоларини ўрганиш маркази </t>
  </si>
  <si>
    <r>
      <t xml:space="preserve"> 2021 йилда  
Транспорт вазирлиги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</si>
</sst>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0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left" vertical="center" wrapText="1" inden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3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E13" sqref="E13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74" t="s">
        <v>54</v>
      </c>
      <c r="G1" s="75"/>
    </row>
    <row r="2" spans="1:11" x14ac:dyDescent="0.3">
      <c r="F2" s="76"/>
      <c r="G2" s="76"/>
    </row>
    <row r="3" spans="1:11" ht="4.5" customHeight="1" x14ac:dyDescent="0.3">
      <c r="F3" s="76"/>
      <c r="G3" s="76"/>
    </row>
    <row r="4" spans="1:11" x14ac:dyDescent="0.3">
      <c r="F4" s="76"/>
      <c r="G4" s="76"/>
    </row>
    <row r="5" spans="1:11" ht="3.75" customHeight="1" x14ac:dyDescent="0.3"/>
    <row r="6" spans="1:11" ht="57.6" customHeight="1" x14ac:dyDescent="0.3">
      <c r="A6" s="79" t="s">
        <v>337</v>
      </c>
      <c r="B6" s="79"/>
      <c r="C6" s="79"/>
      <c r="D6" s="79"/>
      <c r="E6" s="79"/>
      <c r="F6" s="79"/>
      <c r="G6" s="79"/>
    </row>
    <row r="7" spans="1:11" x14ac:dyDescent="0.3">
      <c r="A7" s="80" t="s">
        <v>13</v>
      </c>
      <c r="B7" s="80"/>
      <c r="C7" s="80"/>
      <c r="D7" s="80"/>
      <c r="E7" s="80"/>
      <c r="F7" s="80"/>
      <c r="G7" s="80"/>
    </row>
    <row r="8" spans="1:11" x14ac:dyDescent="0.3">
      <c r="G8" s="11" t="s">
        <v>338</v>
      </c>
    </row>
    <row r="9" spans="1:11" ht="32.450000000000003" customHeight="1" x14ac:dyDescent="0.3">
      <c r="A9" s="81" t="s">
        <v>14</v>
      </c>
      <c r="B9" s="81" t="s">
        <v>6</v>
      </c>
      <c r="C9" s="81" t="s">
        <v>0</v>
      </c>
      <c r="D9" s="81"/>
      <c r="E9" s="81"/>
      <c r="F9" s="81"/>
      <c r="G9" s="81"/>
      <c r="H9" s="12"/>
      <c r="I9" s="12"/>
      <c r="J9" s="12"/>
      <c r="K9" s="12"/>
    </row>
    <row r="10" spans="1:11" x14ac:dyDescent="0.3">
      <c r="A10" s="81"/>
      <c r="B10" s="81"/>
      <c r="C10" s="81" t="s">
        <v>5</v>
      </c>
      <c r="D10" s="81" t="s">
        <v>1</v>
      </c>
      <c r="E10" s="81"/>
      <c r="F10" s="81"/>
      <c r="G10" s="81"/>
    </row>
    <row r="11" spans="1:11" ht="112.5" x14ac:dyDescent="0.3">
      <c r="A11" s="81"/>
      <c r="B11" s="81"/>
      <c r="C11" s="81"/>
      <c r="D11" s="9" t="s">
        <v>2</v>
      </c>
      <c r="E11" s="51" t="s">
        <v>57</v>
      </c>
      <c r="F11" s="9" t="s">
        <v>3</v>
      </c>
      <c r="G11" s="9" t="s">
        <v>4</v>
      </c>
    </row>
    <row r="12" spans="1:11" ht="37.5" x14ac:dyDescent="0.3">
      <c r="A12" s="72">
        <v>1</v>
      </c>
      <c r="B12" s="18" t="s">
        <v>323</v>
      </c>
      <c r="C12" s="73">
        <v>18635635</v>
      </c>
      <c r="D12" s="73">
        <v>13797651</v>
      </c>
      <c r="E12" s="73">
        <v>3421983</v>
      </c>
      <c r="F12" s="73">
        <v>1416001</v>
      </c>
      <c r="G12" s="72"/>
    </row>
    <row r="13" spans="1:11" ht="56.25" x14ac:dyDescent="0.3">
      <c r="A13" s="72">
        <v>2</v>
      </c>
      <c r="B13" s="18" t="s">
        <v>339</v>
      </c>
      <c r="C13" s="73">
        <v>5885886</v>
      </c>
      <c r="D13" s="73">
        <v>3052835</v>
      </c>
      <c r="E13" s="73">
        <v>773209</v>
      </c>
      <c r="F13" s="73">
        <v>2059842</v>
      </c>
      <c r="G13" s="72"/>
    </row>
    <row r="14" spans="1:11" ht="56.25" x14ac:dyDescent="0.3">
      <c r="A14" s="72">
        <v>3</v>
      </c>
      <c r="B14" s="18" t="s">
        <v>341</v>
      </c>
      <c r="C14" s="73">
        <v>3288143</v>
      </c>
      <c r="D14" s="73">
        <v>2259711.9049999998</v>
      </c>
      <c r="E14" s="73">
        <v>564927.22624999995</v>
      </c>
      <c r="F14" s="73">
        <v>463503.88825214899</v>
      </c>
      <c r="G14" s="72"/>
    </row>
    <row r="15" spans="1:11" ht="56.25" x14ac:dyDescent="0.3">
      <c r="A15" s="72">
        <v>4</v>
      </c>
      <c r="B15" s="18" t="s">
        <v>342</v>
      </c>
      <c r="C15" s="73">
        <v>3156020</v>
      </c>
      <c r="D15" s="73">
        <v>1121124</v>
      </c>
      <c r="E15" s="73">
        <v>280855</v>
      </c>
      <c r="F15" s="73">
        <v>1754041</v>
      </c>
      <c r="G15" s="72"/>
    </row>
    <row r="16" spans="1:11" ht="37.5" x14ac:dyDescent="0.3">
      <c r="A16" s="72">
        <v>5</v>
      </c>
      <c r="B16" s="18" t="s">
        <v>340</v>
      </c>
      <c r="C16" s="73">
        <v>4598670</v>
      </c>
      <c r="D16" s="73">
        <v>2951055</v>
      </c>
      <c r="E16" s="73">
        <v>735386</v>
      </c>
      <c r="F16" s="73">
        <f>+C16-D16-E16</f>
        <v>912229</v>
      </c>
      <c r="G16" s="72"/>
    </row>
    <row r="17" spans="1:7" x14ac:dyDescent="0.3">
      <c r="A17" s="72"/>
      <c r="B17" s="18"/>
      <c r="C17" s="72"/>
      <c r="D17" s="72"/>
      <c r="E17" s="72"/>
      <c r="F17" s="72"/>
      <c r="G17" s="72"/>
    </row>
    <row r="18" spans="1:7" x14ac:dyDescent="0.3">
      <c r="A18" s="72"/>
      <c r="B18" s="18"/>
      <c r="C18" s="72"/>
      <c r="D18" s="72"/>
      <c r="E18" s="72"/>
      <c r="F18" s="72"/>
      <c r="G18" s="72"/>
    </row>
    <row r="19" spans="1:7" x14ac:dyDescent="0.3">
      <c r="A19" s="72"/>
      <c r="B19" s="18"/>
      <c r="C19" s="72"/>
      <c r="D19" s="72"/>
      <c r="E19" s="72"/>
      <c r="F19" s="72"/>
      <c r="G19" s="72"/>
    </row>
    <row r="20" spans="1:7" ht="28.5" customHeight="1" x14ac:dyDescent="0.3">
      <c r="A20" s="17"/>
      <c r="B20" s="18"/>
      <c r="C20" s="30"/>
      <c r="D20" s="17"/>
      <c r="E20" s="17"/>
      <c r="F20" s="17"/>
      <c r="G20" s="19"/>
    </row>
    <row r="21" spans="1:7" ht="28.5" customHeight="1" x14ac:dyDescent="0.3">
      <c r="A21" s="20"/>
      <c r="B21" s="21"/>
      <c r="C21" s="31"/>
      <c r="D21" s="20"/>
      <c r="E21" s="20"/>
      <c r="F21" s="20"/>
      <c r="G21" s="22"/>
    </row>
    <row r="22" spans="1:7" ht="28.5" customHeight="1" x14ac:dyDescent="0.3">
      <c r="A22" s="20"/>
      <c r="B22" s="21"/>
      <c r="C22" s="31"/>
      <c r="D22" s="20"/>
      <c r="E22" s="20"/>
      <c r="F22" s="20"/>
      <c r="G22" s="22"/>
    </row>
    <row r="23" spans="1:7" ht="28.5" customHeight="1" x14ac:dyDescent="0.3">
      <c r="A23" s="20"/>
      <c r="B23" s="21"/>
      <c r="C23" s="31"/>
      <c r="D23" s="20"/>
      <c r="E23" s="20"/>
      <c r="F23" s="20"/>
      <c r="G23" s="22"/>
    </row>
    <row r="24" spans="1:7" ht="28.5" customHeight="1" x14ac:dyDescent="0.3">
      <c r="A24" s="20"/>
      <c r="B24" s="21"/>
      <c r="C24" s="31"/>
      <c r="D24" s="20"/>
      <c r="E24" s="20"/>
      <c r="F24" s="20"/>
      <c r="G24" s="22"/>
    </row>
    <row r="25" spans="1:7" ht="28.5" customHeight="1" x14ac:dyDescent="0.3">
      <c r="A25" s="20"/>
      <c r="B25" s="21"/>
      <c r="C25" s="31"/>
      <c r="D25" s="20"/>
      <c r="E25" s="20"/>
      <c r="F25" s="20"/>
      <c r="G25" s="22"/>
    </row>
    <row r="26" spans="1:7" ht="28.5" customHeight="1" x14ac:dyDescent="0.3">
      <c r="A26" s="20"/>
      <c r="B26" s="21"/>
      <c r="C26" s="31"/>
      <c r="D26" s="20"/>
      <c r="E26" s="20"/>
      <c r="F26" s="20"/>
      <c r="G26" s="22"/>
    </row>
    <row r="27" spans="1:7" ht="28.5" customHeight="1" x14ac:dyDescent="0.3">
      <c r="A27" s="20"/>
      <c r="B27" s="21"/>
      <c r="C27" s="31"/>
      <c r="D27" s="20"/>
      <c r="E27" s="20"/>
      <c r="F27" s="20"/>
      <c r="G27" s="22"/>
    </row>
    <row r="28" spans="1:7" ht="28.5" customHeight="1" x14ac:dyDescent="0.3">
      <c r="A28" s="20">
        <f>+A21+1</f>
        <v>1</v>
      </c>
      <c r="B28" s="21"/>
      <c r="C28" s="31"/>
      <c r="D28" s="20"/>
      <c r="E28" s="20"/>
      <c r="F28" s="20"/>
      <c r="G28" s="22"/>
    </row>
    <row r="29" spans="1:7" ht="28.5" hidden="1" customHeight="1" x14ac:dyDescent="0.3">
      <c r="A29" s="20">
        <f t="shared" ref="A29:A31" si="0">+A28+1</f>
        <v>2</v>
      </c>
      <c r="B29" s="21"/>
      <c r="C29" s="31"/>
      <c r="D29" s="20"/>
      <c r="E29" s="20"/>
      <c r="F29" s="20"/>
      <c r="G29" s="22"/>
    </row>
    <row r="30" spans="1:7" ht="28.5" hidden="1" customHeight="1" x14ac:dyDescent="0.3">
      <c r="A30" s="20">
        <f t="shared" si="0"/>
        <v>3</v>
      </c>
      <c r="B30" s="21"/>
      <c r="C30" s="31"/>
      <c r="D30" s="20"/>
      <c r="E30" s="20"/>
      <c r="F30" s="20"/>
      <c r="G30" s="22"/>
    </row>
    <row r="31" spans="1:7" ht="28.5" hidden="1" customHeight="1" x14ac:dyDescent="0.3">
      <c r="A31" s="20">
        <f t="shared" si="0"/>
        <v>4</v>
      </c>
      <c r="B31" s="21"/>
      <c r="C31" s="31"/>
      <c r="D31" s="20"/>
      <c r="E31" s="20"/>
      <c r="F31" s="20"/>
      <c r="G31" s="22"/>
    </row>
    <row r="32" spans="1:7" ht="28.5" customHeight="1" x14ac:dyDescent="0.3">
      <c r="A32" s="23" t="s">
        <v>24</v>
      </c>
      <c r="B32" s="26"/>
      <c r="C32" s="32"/>
      <c r="D32" s="23"/>
      <c r="E32" s="23"/>
      <c r="F32" s="23"/>
      <c r="G32" s="24"/>
    </row>
    <row r="33" spans="1:30" s="16" customFormat="1" ht="28.5" customHeight="1" x14ac:dyDescent="0.3">
      <c r="A33" s="77" t="s">
        <v>22</v>
      </c>
      <c r="B33" s="78"/>
      <c r="C33" s="14">
        <f>SUM(C20:C32)</f>
        <v>0</v>
      </c>
      <c r="D33" s="14">
        <f>SUM(D20:D32)</f>
        <v>0</v>
      </c>
      <c r="E33" s="51"/>
      <c r="F33" s="14">
        <f>SUM(F20:F32)</f>
        <v>0</v>
      </c>
      <c r="G33" s="42">
        <f>SUM(G20:G32)</f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</sheetData>
  <mergeCells count="12">
    <mergeCell ref="F1:G1"/>
    <mergeCell ref="F2:G2"/>
    <mergeCell ref="F3:G3"/>
    <mergeCell ref="F4:G4"/>
    <mergeCell ref="A33:B3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I5" sqref="I5:I6"/>
    </sheetView>
  </sheetViews>
  <sheetFormatPr defaultColWidth="9.140625" defaultRowHeight="18.75" x14ac:dyDescent="0.25"/>
  <cols>
    <col min="1" max="1" width="8.140625" style="33" customWidth="1"/>
    <col min="2" max="2" width="31" style="35" customWidth="1"/>
    <col min="3" max="3" width="35.85546875" style="35" customWidth="1"/>
    <col min="4" max="4" width="19.85546875" style="33" customWidth="1"/>
    <col min="5" max="5" width="24.85546875" style="35" customWidth="1"/>
    <col min="6" max="6" width="39.140625" style="35" customWidth="1"/>
    <col min="7" max="7" width="15.7109375" style="35" customWidth="1"/>
    <col min="8" max="8" width="25.85546875" style="35" customWidth="1"/>
    <col min="9" max="9" width="20.5703125" style="35" customWidth="1"/>
    <col min="10" max="10" width="17.5703125" style="35" customWidth="1"/>
    <col min="11" max="12" width="18.140625" style="35" customWidth="1"/>
    <col min="13" max="13" width="16.7109375" style="33" customWidth="1"/>
    <col min="14" max="16" width="15.7109375" style="33" customWidth="1"/>
    <col min="17" max="20" width="18.7109375" style="33" customWidth="1"/>
    <col min="21" max="26" width="15.7109375" style="33" customWidth="1"/>
    <col min="27" max="16384" width="9.140625" style="33"/>
  </cols>
  <sheetData>
    <row r="1" spans="1:16" ht="93" customHeight="1" x14ac:dyDescent="0.25">
      <c r="G1" s="82" t="s">
        <v>55</v>
      </c>
      <c r="H1" s="82"/>
      <c r="I1" s="82"/>
      <c r="J1" s="82"/>
      <c r="K1" s="84"/>
      <c r="L1" s="84"/>
    </row>
    <row r="2" spans="1:16" x14ac:dyDescent="0.25">
      <c r="K2" s="84"/>
      <c r="L2" s="84"/>
    </row>
    <row r="3" spans="1:16" ht="60" customHeight="1" x14ac:dyDescent="0.25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39"/>
      <c r="L3" s="39"/>
      <c r="M3" s="34"/>
      <c r="N3" s="34"/>
      <c r="O3" s="34"/>
      <c r="P3" s="34"/>
    </row>
    <row r="4" spans="1:16" x14ac:dyDescent="0.25">
      <c r="J4" s="36"/>
      <c r="L4" s="33"/>
    </row>
    <row r="5" spans="1:16" ht="39.75" customHeight="1" x14ac:dyDescent="0.25">
      <c r="A5" s="87" t="s">
        <v>14</v>
      </c>
      <c r="B5" s="85" t="s">
        <v>33</v>
      </c>
      <c r="C5" s="85" t="s">
        <v>34</v>
      </c>
      <c r="D5" s="85" t="s">
        <v>35</v>
      </c>
      <c r="E5" s="85" t="s">
        <v>36</v>
      </c>
      <c r="F5" s="89" t="s">
        <v>37</v>
      </c>
      <c r="G5" s="89"/>
      <c r="H5" s="85" t="s">
        <v>44</v>
      </c>
      <c r="I5" s="85" t="s">
        <v>45</v>
      </c>
      <c r="J5" s="85" t="s">
        <v>50</v>
      </c>
      <c r="L5" s="36"/>
    </row>
    <row r="6" spans="1:16" ht="159.75" customHeight="1" x14ac:dyDescent="0.25">
      <c r="A6" s="88"/>
      <c r="B6" s="86"/>
      <c r="C6" s="86"/>
      <c r="D6" s="86"/>
      <c r="E6" s="86"/>
      <c r="F6" s="49" t="s">
        <v>43</v>
      </c>
      <c r="G6" s="49" t="s">
        <v>46</v>
      </c>
      <c r="H6" s="86"/>
      <c r="I6" s="86"/>
      <c r="J6" s="86"/>
      <c r="L6" s="36"/>
    </row>
    <row r="7" spans="1:16" s="37" customFormat="1" ht="78.75" customHeight="1" x14ac:dyDescent="0.25">
      <c r="A7" s="63">
        <v>1</v>
      </c>
      <c r="B7" s="67" t="s">
        <v>323</v>
      </c>
      <c r="C7" s="67" t="s">
        <v>324</v>
      </c>
      <c r="D7" s="65" t="s">
        <v>327</v>
      </c>
      <c r="E7" s="66" t="s">
        <v>334</v>
      </c>
      <c r="F7" s="67" t="s">
        <v>330</v>
      </c>
      <c r="G7" s="61">
        <v>204791955</v>
      </c>
      <c r="H7" s="64">
        <f>1919852005/1000</f>
        <v>1919852.0049999999</v>
      </c>
      <c r="I7" s="64">
        <f>594862273/1000</f>
        <v>594862.27300000004</v>
      </c>
      <c r="J7" s="67" t="s">
        <v>333</v>
      </c>
      <c r="K7" s="59"/>
      <c r="L7" s="69"/>
    </row>
    <row r="8" spans="1:16" s="37" customFormat="1" ht="78.75" customHeight="1" x14ac:dyDescent="0.25">
      <c r="A8" s="63">
        <v>2</v>
      </c>
      <c r="B8" s="67" t="s">
        <v>323</v>
      </c>
      <c r="C8" s="67" t="s">
        <v>325</v>
      </c>
      <c r="D8" s="66" t="s">
        <v>329</v>
      </c>
      <c r="E8" s="66" t="s">
        <v>335</v>
      </c>
      <c r="F8" s="67" t="s">
        <v>331</v>
      </c>
      <c r="G8" s="61">
        <v>301396013</v>
      </c>
      <c r="H8" s="64">
        <f>1460238400/1000</f>
        <v>1460238.4</v>
      </c>
      <c r="I8" s="64">
        <f>1460238400/1000</f>
        <v>1460238.4</v>
      </c>
      <c r="J8" s="67" t="s">
        <v>333</v>
      </c>
      <c r="K8" s="59"/>
      <c r="L8" s="69"/>
    </row>
    <row r="9" spans="1:16" s="37" customFormat="1" ht="78.75" customHeight="1" x14ac:dyDescent="0.25">
      <c r="A9" s="63">
        <v>3</v>
      </c>
      <c r="B9" s="67" t="s">
        <v>323</v>
      </c>
      <c r="C9" s="67" t="s">
        <v>326</v>
      </c>
      <c r="D9" s="66" t="s">
        <v>328</v>
      </c>
      <c r="E9" s="66" t="s">
        <v>334</v>
      </c>
      <c r="F9" s="67" t="s">
        <v>332</v>
      </c>
      <c r="G9" s="61">
        <v>201512962</v>
      </c>
      <c r="H9" s="64">
        <f>877173030/1000</f>
        <v>877173.03</v>
      </c>
      <c r="I9" s="68"/>
      <c r="J9" s="67" t="s">
        <v>333</v>
      </c>
      <c r="K9" s="59"/>
      <c r="L9" s="69"/>
    </row>
    <row r="10" spans="1:16" x14ac:dyDescent="0.25">
      <c r="L10" s="36"/>
    </row>
    <row r="11" spans="1:16" ht="4.5" customHeight="1" x14ac:dyDescent="0.25">
      <c r="L11" s="36"/>
    </row>
    <row r="12" spans="1:16" ht="66.75" customHeight="1" x14ac:dyDescent="0.25">
      <c r="A12" s="83" t="s">
        <v>51</v>
      </c>
      <c r="B12" s="83"/>
      <c r="C12" s="83"/>
      <c r="D12" s="83"/>
      <c r="E12" s="83"/>
      <c r="F12" s="83"/>
      <c r="G12" s="83"/>
      <c r="H12" s="83"/>
      <c r="I12" s="83"/>
      <c r="J12" s="83"/>
      <c r="K12" s="41"/>
      <c r="L12" s="41"/>
    </row>
  </sheetData>
  <mergeCells count="14">
    <mergeCell ref="G1:J1"/>
    <mergeCell ref="A12:J12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8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C15" sqref="C15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99" t="s">
        <v>53</v>
      </c>
      <c r="F1" s="99"/>
    </row>
    <row r="2" spans="1:15" x14ac:dyDescent="0.25">
      <c r="A2" s="7"/>
      <c r="F2" s="50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02" t="s">
        <v>25</v>
      </c>
      <c r="B3" s="102"/>
      <c r="C3" s="102"/>
      <c r="D3" s="102"/>
      <c r="E3" s="102"/>
      <c r="F3" s="102"/>
      <c r="G3" s="1"/>
      <c r="H3" s="1"/>
      <c r="I3" s="1"/>
      <c r="J3" s="1"/>
    </row>
    <row r="4" spans="1:15" ht="17.45" customHeight="1" x14ac:dyDescent="0.25">
      <c r="F4" s="13"/>
    </row>
    <row r="5" spans="1:15" ht="29.25" customHeight="1" x14ac:dyDescent="0.25">
      <c r="A5" s="100" t="s">
        <v>14</v>
      </c>
      <c r="B5" s="100" t="s">
        <v>15</v>
      </c>
      <c r="C5" s="100" t="s">
        <v>38</v>
      </c>
      <c r="D5" s="98" t="s">
        <v>16</v>
      </c>
      <c r="E5" s="98"/>
      <c r="F5" s="100" t="s">
        <v>26</v>
      </c>
      <c r="K5" s="4"/>
    </row>
    <row r="6" spans="1:15" ht="35.25" customHeight="1" x14ac:dyDescent="0.25">
      <c r="A6" s="101"/>
      <c r="B6" s="101"/>
      <c r="C6" s="101"/>
      <c r="D6" s="25" t="s">
        <v>17</v>
      </c>
      <c r="E6" s="25" t="s">
        <v>18</v>
      </c>
      <c r="F6" s="101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92">
        <v>1</v>
      </c>
      <c r="B7" s="95" t="s">
        <v>19</v>
      </c>
      <c r="C7" s="53" t="s">
        <v>40</v>
      </c>
      <c r="D7" s="27"/>
      <c r="E7" s="27"/>
      <c r="F7" s="27"/>
    </row>
    <row r="8" spans="1:15" ht="20.25" customHeight="1" x14ac:dyDescent="0.25">
      <c r="A8" s="93"/>
      <c r="B8" s="96"/>
      <c r="C8" s="54" t="s">
        <v>41</v>
      </c>
      <c r="D8" s="28"/>
      <c r="E8" s="28"/>
      <c r="F8" s="28"/>
    </row>
    <row r="9" spans="1:15" ht="20.25" customHeight="1" x14ac:dyDescent="0.25">
      <c r="A9" s="93"/>
      <c r="B9" s="96"/>
      <c r="C9" s="54" t="s">
        <v>42</v>
      </c>
      <c r="D9" s="28"/>
      <c r="E9" s="28"/>
      <c r="F9" s="28"/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93"/>
      <c r="B10" s="96"/>
      <c r="C10" s="55" t="s">
        <v>39</v>
      </c>
      <c r="D10" s="29"/>
      <c r="E10" s="29"/>
      <c r="F10" s="29"/>
    </row>
    <row r="11" spans="1:15" x14ac:dyDescent="0.25">
      <c r="A11" s="92">
        <f>+A7+1</f>
        <v>2</v>
      </c>
      <c r="B11" s="95" t="s">
        <v>20</v>
      </c>
      <c r="C11" s="53" t="s">
        <v>40</v>
      </c>
      <c r="D11" s="27">
        <v>8</v>
      </c>
      <c r="E11" s="27">
        <v>76709000</v>
      </c>
      <c r="F11" s="52" t="s">
        <v>201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30.75" customHeight="1" x14ac:dyDescent="0.25">
      <c r="A12" s="93"/>
      <c r="B12" s="96"/>
      <c r="C12" s="54" t="s">
        <v>41</v>
      </c>
      <c r="D12" s="28">
        <v>24</v>
      </c>
      <c r="E12" s="28">
        <v>131610700</v>
      </c>
      <c r="F12" s="52" t="s">
        <v>336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30.75" customHeight="1" x14ac:dyDescent="0.25">
      <c r="A13" s="93"/>
      <c r="B13" s="96"/>
      <c r="C13" s="54" t="s">
        <v>41</v>
      </c>
      <c r="D13" s="44">
        <v>20</v>
      </c>
      <c r="E13" s="44">
        <v>204916055</v>
      </c>
      <c r="F13" s="52" t="s">
        <v>201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30.75" customHeight="1" x14ac:dyDescent="0.25">
      <c r="A14" s="93"/>
      <c r="B14" s="96"/>
      <c r="C14" s="56" t="s">
        <v>42</v>
      </c>
      <c r="D14" s="52"/>
      <c r="E14" s="52"/>
      <c r="F14" s="52"/>
      <c r="G14" s="7"/>
      <c r="H14" s="7"/>
      <c r="I14" s="7"/>
      <c r="J14" s="7"/>
      <c r="K14" s="7"/>
      <c r="L14" s="7"/>
      <c r="M14" s="7"/>
      <c r="N14" s="7"/>
      <c r="O14" s="7"/>
    </row>
    <row r="15" spans="1:15" s="6" customFormat="1" ht="30.75" customHeight="1" x14ac:dyDescent="0.25">
      <c r="A15" s="93"/>
      <c r="B15" s="96"/>
      <c r="C15" s="56" t="s">
        <v>39</v>
      </c>
      <c r="D15" s="52">
        <v>30</v>
      </c>
      <c r="E15" s="52">
        <v>300987313</v>
      </c>
      <c r="F15" s="52" t="s">
        <v>336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6" customFormat="1" ht="30.75" customHeight="1" x14ac:dyDescent="0.25">
      <c r="A16" s="70"/>
      <c r="B16" s="71"/>
      <c r="C16" s="55" t="s">
        <v>39</v>
      </c>
      <c r="D16" s="52">
        <v>17</v>
      </c>
      <c r="E16" s="52">
        <v>307354533</v>
      </c>
      <c r="F16" s="52" t="s">
        <v>201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 x14ac:dyDescent="0.25">
      <c r="A17" s="92">
        <v>3</v>
      </c>
      <c r="B17" s="95" t="s">
        <v>21</v>
      </c>
      <c r="C17" s="53" t="s">
        <v>40</v>
      </c>
      <c r="D17" s="43"/>
      <c r="E17" s="43"/>
      <c r="F17" s="43"/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93"/>
      <c r="B18" s="96"/>
      <c r="C18" s="54" t="s">
        <v>41</v>
      </c>
      <c r="D18" s="44"/>
      <c r="E18" s="44"/>
      <c r="F18" s="44"/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93"/>
      <c r="B19" s="96"/>
      <c r="C19" s="54" t="s">
        <v>42</v>
      </c>
      <c r="D19" s="44"/>
      <c r="E19" s="44"/>
      <c r="F19" s="44"/>
      <c r="G19" s="7"/>
      <c r="H19" s="7"/>
      <c r="I19" s="7"/>
      <c r="J19" s="7"/>
      <c r="K19" s="7"/>
      <c r="L19" s="7"/>
      <c r="M19" s="7"/>
      <c r="N19" s="7"/>
      <c r="O19" s="7"/>
    </row>
    <row r="20" spans="1:15" ht="20.25" customHeight="1" x14ac:dyDescent="0.25">
      <c r="A20" s="94"/>
      <c r="B20" s="97"/>
      <c r="C20" s="55" t="s">
        <v>39</v>
      </c>
      <c r="D20" s="29"/>
      <c r="E20" s="29"/>
      <c r="F20" s="29"/>
      <c r="G20" s="7"/>
      <c r="H20" s="7"/>
      <c r="I20" s="7"/>
      <c r="J20" s="7"/>
      <c r="K20" s="7"/>
      <c r="L20" s="7"/>
      <c r="M20" s="7"/>
      <c r="N20" s="7"/>
      <c r="O20" s="7"/>
    </row>
    <row r="21" spans="1:15" ht="20.25" customHeight="1" x14ac:dyDescent="0.25">
      <c r="A21" s="92">
        <v>4</v>
      </c>
      <c r="B21" s="95" t="s">
        <v>27</v>
      </c>
      <c r="C21" s="53" t="s">
        <v>40</v>
      </c>
      <c r="D21" s="27"/>
      <c r="E21" s="27"/>
      <c r="F21" s="27"/>
    </row>
    <row r="22" spans="1:15" ht="20.25" customHeight="1" x14ac:dyDescent="0.25">
      <c r="A22" s="93"/>
      <c r="B22" s="96"/>
      <c r="C22" s="54" t="s">
        <v>41</v>
      </c>
      <c r="D22" s="28"/>
      <c r="E22" s="28"/>
      <c r="F22" s="28"/>
    </row>
    <row r="23" spans="1:15" ht="20.25" customHeight="1" x14ac:dyDescent="0.25">
      <c r="A23" s="93"/>
      <c r="B23" s="96"/>
      <c r="C23" s="54" t="s">
        <v>42</v>
      </c>
      <c r="D23" s="28"/>
      <c r="E23" s="28"/>
      <c r="F23" s="28"/>
    </row>
    <row r="24" spans="1:15" ht="20.25" customHeight="1" x14ac:dyDescent="0.25">
      <c r="A24" s="94"/>
      <c r="B24" s="97"/>
      <c r="C24" s="55" t="s">
        <v>39</v>
      </c>
      <c r="D24" s="29"/>
      <c r="E24" s="29"/>
      <c r="F24" s="29"/>
    </row>
    <row r="26" spans="1:15" ht="18.75" customHeight="1" x14ac:dyDescent="0.25">
      <c r="A26" s="91" t="s">
        <v>51</v>
      </c>
      <c r="B26" s="91"/>
      <c r="C26" s="91"/>
      <c r="D26" s="91"/>
      <c r="E26" s="91"/>
      <c r="F26" s="91"/>
      <c r="G26" s="41"/>
      <c r="H26" s="41"/>
      <c r="I26" s="41"/>
      <c r="J26" s="41"/>
      <c r="K26" s="41"/>
      <c r="L26" s="41"/>
      <c r="M26" s="41"/>
      <c r="N26" s="41"/>
    </row>
    <row r="27" spans="1:15" x14ac:dyDescent="0.25">
      <c r="A27" s="91"/>
      <c r="B27" s="91"/>
      <c r="C27" s="91"/>
      <c r="D27" s="91"/>
      <c r="E27" s="91"/>
      <c r="F27" s="91"/>
    </row>
    <row r="28" spans="1:15" ht="31.5" customHeight="1" x14ac:dyDescent="0.25">
      <c r="A28" s="91"/>
      <c r="B28" s="91"/>
      <c r="C28" s="91"/>
      <c r="D28" s="91"/>
      <c r="E28" s="91"/>
      <c r="F28" s="91"/>
    </row>
  </sheetData>
  <mergeCells count="16">
    <mergeCell ref="E1:F1"/>
    <mergeCell ref="F5:F6"/>
    <mergeCell ref="A3:F3"/>
    <mergeCell ref="A5:A6"/>
    <mergeCell ref="B5:B6"/>
    <mergeCell ref="C5:C6"/>
    <mergeCell ref="A11:A15"/>
    <mergeCell ref="B11:B15"/>
    <mergeCell ref="D5:E5"/>
    <mergeCell ref="A7:A10"/>
    <mergeCell ref="B7:B10"/>
    <mergeCell ref="A26:F28"/>
    <mergeCell ref="A17:A20"/>
    <mergeCell ref="B17:B20"/>
    <mergeCell ref="A21:A24"/>
    <mergeCell ref="B21:B24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5"/>
  <sheetViews>
    <sheetView topLeftCell="A2" zoomScale="85" zoomScaleNormal="85" zoomScaleSheetLayoutView="85" workbookViewId="0">
      <selection activeCell="D12" sqref="D12"/>
    </sheetView>
  </sheetViews>
  <sheetFormatPr defaultColWidth="9.140625" defaultRowHeight="18.75" x14ac:dyDescent="0.25"/>
  <cols>
    <col min="1" max="1" width="15.42578125" style="37" bestFit="1" customWidth="1"/>
    <col min="2" max="2" width="14.140625" style="40" customWidth="1"/>
    <col min="3" max="3" width="30.7109375" style="37" customWidth="1"/>
    <col min="4" max="4" width="19.85546875" style="40" customWidth="1"/>
    <col min="5" max="5" width="20" style="40" customWidth="1"/>
    <col min="6" max="6" width="25.140625" style="40" customWidth="1"/>
    <col min="7" max="7" width="32" style="40" customWidth="1"/>
    <col min="8" max="8" width="14.5703125" style="40" customWidth="1"/>
    <col min="9" max="9" width="17.85546875" style="40" customWidth="1"/>
    <col min="10" max="10" width="15.7109375" style="40" customWidth="1"/>
    <col min="11" max="12" width="18.140625" style="40" customWidth="1"/>
    <col min="13" max="13" width="16.7109375" style="37" customWidth="1"/>
    <col min="14" max="15" width="15.7109375" style="37" customWidth="1"/>
    <col min="16" max="19" width="18.7109375" style="37" customWidth="1"/>
    <col min="20" max="25" width="15.7109375" style="37" customWidth="1"/>
    <col min="26" max="16384" width="9.140625" style="37"/>
  </cols>
  <sheetData>
    <row r="1" spans="1:15" ht="79.5" customHeight="1" x14ac:dyDescent="0.25">
      <c r="I1" s="103" t="s">
        <v>56</v>
      </c>
      <c r="J1" s="103"/>
      <c r="K1" s="103"/>
      <c r="L1" s="103"/>
    </row>
    <row r="2" spans="1:15" ht="72.75" customHeight="1" x14ac:dyDescent="0.2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9"/>
      <c r="N2" s="39"/>
      <c r="O2" s="39"/>
    </row>
    <row r="3" spans="1:15" x14ac:dyDescent="0.25">
      <c r="L3" s="36"/>
    </row>
    <row r="4" spans="1:15" ht="63" customHeight="1" x14ac:dyDescent="0.25">
      <c r="A4" s="105" t="s">
        <v>14</v>
      </c>
      <c r="B4" s="105" t="s">
        <v>15</v>
      </c>
      <c r="C4" s="105" t="s">
        <v>7</v>
      </c>
      <c r="D4" s="105" t="s">
        <v>28</v>
      </c>
      <c r="E4" s="105" t="s">
        <v>11</v>
      </c>
      <c r="F4" s="105" t="s">
        <v>12</v>
      </c>
      <c r="G4" s="107" t="s">
        <v>37</v>
      </c>
      <c r="H4" s="107"/>
      <c r="I4" s="105" t="s">
        <v>8</v>
      </c>
      <c r="J4" s="105" t="s">
        <v>9</v>
      </c>
      <c r="K4" s="105" t="s">
        <v>10</v>
      </c>
      <c r="L4" s="105" t="s">
        <v>47</v>
      </c>
    </row>
    <row r="5" spans="1:15" ht="63" customHeight="1" x14ac:dyDescent="0.25">
      <c r="A5" s="106"/>
      <c r="B5" s="106"/>
      <c r="C5" s="106"/>
      <c r="D5" s="106"/>
      <c r="E5" s="106"/>
      <c r="F5" s="106"/>
      <c r="G5" s="58" t="s">
        <v>43</v>
      </c>
      <c r="H5" s="58" t="s">
        <v>46</v>
      </c>
      <c r="I5" s="106"/>
      <c r="J5" s="106"/>
      <c r="K5" s="106"/>
      <c r="L5" s="106"/>
    </row>
    <row r="6" spans="1:15" s="62" customFormat="1" ht="56.25" x14ac:dyDescent="0.25">
      <c r="A6" s="61">
        <v>1</v>
      </c>
      <c r="B6" s="61" t="s">
        <v>58</v>
      </c>
      <c r="C6" s="61" t="s">
        <v>217</v>
      </c>
      <c r="D6" s="61" t="s">
        <v>201</v>
      </c>
      <c r="E6" s="61" t="s">
        <v>100</v>
      </c>
      <c r="F6" s="61" t="s">
        <v>218</v>
      </c>
      <c r="G6" s="61" t="s">
        <v>295</v>
      </c>
      <c r="H6" s="61">
        <v>308331033</v>
      </c>
      <c r="I6" s="61" t="s">
        <v>86</v>
      </c>
      <c r="J6" s="61">
        <v>1</v>
      </c>
      <c r="K6" s="61">
        <v>1230000</v>
      </c>
      <c r="L6" s="61">
        <f t="shared" ref="L6:L13" si="0">+J6*K6</f>
        <v>1230000</v>
      </c>
    </row>
    <row r="7" spans="1:15" s="62" customFormat="1" ht="56.25" x14ac:dyDescent="0.25">
      <c r="A7" s="61">
        <v>2</v>
      </c>
      <c r="B7" s="61" t="s">
        <v>58</v>
      </c>
      <c r="C7" s="61" t="s">
        <v>219</v>
      </c>
      <c r="D7" s="61" t="s">
        <v>201</v>
      </c>
      <c r="E7" s="61" t="s">
        <v>100</v>
      </c>
      <c r="F7" s="61" t="s">
        <v>220</v>
      </c>
      <c r="G7" s="61" t="s">
        <v>295</v>
      </c>
      <c r="H7" s="61">
        <v>308331033</v>
      </c>
      <c r="I7" s="61" t="s">
        <v>86</v>
      </c>
      <c r="J7" s="61">
        <v>1</v>
      </c>
      <c r="K7" s="61">
        <v>913000</v>
      </c>
      <c r="L7" s="61">
        <f t="shared" si="0"/>
        <v>913000</v>
      </c>
    </row>
    <row r="8" spans="1:15" s="62" customFormat="1" ht="56.25" x14ac:dyDescent="0.25">
      <c r="A8" s="61">
        <v>3</v>
      </c>
      <c r="B8" s="61" t="s">
        <v>58</v>
      </c>
      <c r="C8" s="61" t="s">
        <v>228</v>
      </c>
      <c r="D8" s="61" t="s">
        <v>201</v>
      </c>
      <c r="E8" s="61" t="s">
        <v>100</v>
      </c>
      <c r="F8" s="61" t="s">
        <v>229</v>
      </c>
      <c r="G8" s="61" t="s">
        <v>300</v>
      </c>
      <c r="H8" s="61">
        <v>306247447</v>
      </c>
      <c r="I8" s="61" t="s">
        <v>86</v>
      </c>
      <c r="J8" s="61">
        <v>1</v>
      </c>
      <c r="K8" s="61">
        <v>4044000</v>
      </c>
      <c r="L8" s="61">
        <f t="shared" si="0"/>
        <v>4044000</v>
      </c>
    </row>
    <row r="9" spans="1:15" s="62" customFormat="1" ht="56.25" x14ac:dyDescent="0.25">
      <c r="A9" s="61">
        <v>4</v>
      </c>
      <c r="B9" s="61" t="s">
        <v>58</v>
      </c>
      <c r="C9" s="61" t="s">
        <v>234</v>
      </c>
      <c r="D9" s="61" t="s">
        <v>201</v>
      </c>
      <c r="E9" s="61" t="s">
        <v>206</v>
      </c>
      <c r="F9" s="61" t="s">
        <v>235</v>
      </c>
      <c r="G9" s="61" t="s">
        <v>304</v>
      </c>
      <c r="H9" s="61">
        <v>202934279</v>
      </c>
      <c r="I9" s="61" t="s">
        <v>86</v>
      </c>
      <c r="J9" s="61">
        <v>2</v>
      </c>
      <c r="K9" s="61">
        <v>26400000</v>
      </c>
      <c r="L9" s="61">
        <f t="shared" si="0"/>
        <v>52800000</v>
      </c>
    </row>
    <row r="10" spans="1:15" s="62" customFormat="1" ht="56.25" x14ac:dyDescent="0.25">
      <c r="A10" s="61">
        <v>5</v>
      </c>
      <c r="B10" s="61" t="s">
        <v>58</v>
      </c>
      <c r="C10" s="61" t="s">
        <v>236</v>
      </c>
      <c r="D10" s="61" t="s">
        <v>201</v>
      </c>
      <c r="E10" s="61" t="s">
        <v>100</v>
      </c>
      <c r="F10" s="61" t="s">
        <v>237</v>
      </c>
      <c r="G10" s="61" t="s">
        <v>305</v>
      </c>
      <c r="H10" s="61">
        <v>304035070</v>
      </c>
      <c r="I10" s="61" t="s">
        <v>86</v>
      </c>
      <c r="J10" s="61">
        <v>1</v>
      </c>
      <c r="K10" s="61">
        <v>2200000</v>
      </c>
      <c r="L10" s="61">
        <f t="shared" si="0"/>
        <v>2200000</v>
      </c>
    </row>
    <row r="11" spans="1:15" s="62" customFormat="1" ht="56.25" x14ac:dyDescent="0.25">
      <c r="A11" s="61">
        <v>6</v>
      </c>
      <c r="B11" s="61" t="s">
        <v>58</v>
      </c>
      <c r="C11" s="61" t="s">
        <v>263</v>
      </c>
      <c r="D11" s="61" t="s">
        <v>201</v>
      </c>
      <c r="E11" s="61" t="s">
        <v>100</v>
      </c>
      <c r="F11" s="61" t="s">
        <v>264</v>
      </c>
      <c r="G11" s="61" t="s">
        <v>315</v>
      </c>
      <c r="H11" s="61">
        <v>306588173</v>
      </c>
      <c r="I11" s="61" t="s">
        <v>86</v>
      </c>
      <c r="J11" s="61">
        <v>1</v>
      </c>
      <c r="K11" s="61">
        <v>2000000</v>
      </c>
      <c r="L11" s="61">
        <f t="shared" si="0"/>
        <v>2000000</v>
      </c>
    </row>
    <row r="12" spans="1:15" s="62" customFormat="1" ht="56.25" x14ac:dyDescent="0.25">
      <c r="A12" s="61">
        <v>7</v>
      </c>
      <c r="B12" s="61" t="s">
        <v>58</v>
      </c>
      <c r="C12" s="61" t="s">
        <v>265</v>
      </c>
      <c r="D12" s="61" t="s">
        <v>201</v>
      </c>
      <c r="E12" s="61" t="s">
        <v>100</v>
      </c>
      <c r="F12" s="61" t="s">
        <v>266</v>
      </c>
      <c r="G12" s="61" t="s">
        <v>316</v>
      </c>
      <c r="H12" s="61">
        <v>204736017</v>
      </c>
      <c r="I12" s="61" t="s">
        <v>86</v>
      </c>
      <c r="J12" s="61">
        <v>1</v>
      </c>
      <c r="K12" s="61">
        <v>1522000</v>
      </c>
      <c r="L12" s="61">
        <f t="shared" si="0"/>
        <v>1522000</v>
      </c>
    </row>
    <row r="13" spans="1:15" s="62" customFormat="1" ht="56.25" x14ac:dyDescent="0.25">
      <c r="A13" s="61">
        <v>8</v>
      </c>
      <c r="B13" s="61" t="s">
        <v>58</v>
      </c>
      <c r="C13" s="61" t="s">
        <v>277</v>
      </c>
      <c r="D13" s="61" t="s">
        <v>201</v>
      </c>
      <c r="E13" s="61" t="s">
        <v>206</v>
      </c>
      <c r="F13" s="61" t="s">
        <v>278</v>
      </c>
      <c r="G13" s="61" t="s">
        <v>319</v>
      </c>
      <c r="H13" s="61">
        <v>305831853</v>
      </c>
      <c r="I13" s="61" t="s">
        <v>86</v>
      </c>
      <c r="J13" s="61">
        <v>1</v>
      </c>
      <c r="K13" s="61">
        <v>12000000</v>
      </c>
      <c r="L13" s="61">
        <f t="shared" si="0"/>
        <v>12000000</v>
      </c>
    </row>
    <row r="15" spans="1:15" x14ac:dyDescent="0.25">
      <c r="A15" s="104" t="s">
        <v>51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</sheetData>
  <autoFilter ref="A4:Y13">
    <filterColumn colId="7" showButton="0"/>
  </autoFilter>
  <mergeCells count="14">
    <mergeCell ref="A2:L2"/>
    <mergeCell ref="I1:L1"/>
    <mergeCell ref="A15:L1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96"/>
  <sheetViews>
    <sheetView tabSelected="1" zoomScale="70" zoomScaleNormal="70" zoomScaleSheetLayoutView="85" workbookViewId="0">
      <selection activeCell="A2" sqref="A2:L2"/>
    </sheetView>
  </sheetViews>
  <sheetFormatPr defaultColWidth="9.140625" defaultRowHeight="18.75" x14ac:dyDescent="0.25"/>
  <cols>
    <col min="1" max="1" width="8.140625" style="33" customWidth="1"/>
    <col min="2" max="2" width="14.28515625" style="35" customWidth="1"/>
    <col min="3" max="3" width="67.7109375" style="33" bestFit="1" customWidth="1"/>
    <col min="4" max="4" width="25.28515625" style="35" customWidth="1"/>
    <col min="5" max="5" width="29.85546875" style="35" customWidth="1"/>
    <col min="6" max="6" width="27" style="35" customWidth="1"/>
    <col min="7" max="7" width="44.140625" style="35" customWidth="1"/>
    <col min="8" max="8" width="18.42578125" style="35" customWidth="1"/>
    <col min="9" max="9" width="17.85546875" style="35" customWidth="1"/>
    <col min="10" max="10" width="16.85546875" style="35" customWidth="1"/>
    <col min="11" max="12" width="18.140625" style="35" customWidth="1"/>
    <col min="13" max="13" width="16.7109375" style="33" customWidth="1"/>
    <col min="14" max="16" width="15.7109375" style="33" customWidth="1"/>
    <col min="17" max="20" width="18.7109375" style="33" customWidth="1"/>
    <col min="21" max="26" width="15.7109375" style="33" customWidth="1"/>
    <col min="27" max="16384" width="9.140625" style="33"/>
  </cols>
  <sheetData>
    <row r="1" spans="1:17" x14ac:dyDescent="0.25">
      <c r="K1" s="110"/>
      <c r="L1" s="110"/>
    </row>
    <row r="2" spans="1:17" ht="81.75" customHeight="1" x14ac:dyDescent="0.25">
      <c r="A2" s="90" t="s">
        <v>343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4"/>
      <c r="N2" s="34"/>
      <c r="O2" s="34"/>
      <c r="P2" s="34"/>
    </row>
    <row r="3" spans="1:17" x14ac:dyDescent="0.25">
      <c r="L3" s="36"/>
    </row>
    <row r="4" spans="1:17" ht="45" customHeight="1" x14ac:dyDescent="0.25">
      <c r="A4" s="108" t="s">
        <v>14</v>
      </c>
      <c r="B4" s="108" t="s">
        <v>15</v>
      </c>
      <c r="C4" s="108" t="s">
        <v>7</v>
      </c>
      <c r="D4" s="108" t="s">
        <v>28</v>
      </c>
      <c r="E4" s="108" t="s">
        <v>11</v>
      </c>
      <c r="F4" s="108" t="s">
        <v>12</v>
      </c>
      <c r="G4" s="89" t="s">
        <v>37</v>
      </c>
      <c r="H4" s="89"/>
      <c r="I4" s="108" t="s">
        <v>8</v>
      </c>
      <c r="J4" s="108" t="s">
        <v>9</v>
      </c>
      <c r="K4" s="108" t="s">
        <v>10</v>
      </c>
      <c r="L4" s="108" t="s">
        <v>48</v>
      </c>
      <c r="Q4" s="37"/>
    </row>
    <row r="5" spans="1:17" ht="126.75" customHeight="1" x14ac:dyDescent="0.25">
      <c r="A5" s="109"/>
      <c r="B5" s="109"/>
      <c r="C5" s="109"/>
      <c r="D5" s="109"/>
      <c r="E5" s="109"/>
      <c r="F5" s="109"/>
      <c r="G5" s="57" t="s">
        <v>43</v>
      </c>
      <c r="H5" s="57" t="s">
        <v>46</v>
      </c>
      <c r="I5" s="109"/>
      <c r="J5" s="109"/>
      <c r="K5" s="109"/>
      <c r="L5" s="109"/>
    </row>
    <row r="6" spans="1:17" ht="37.5" customHeight="1" x14ac:dyDescent="0.25">
      <c r="A6" s="38">
        <v>1</v>
      </c>
      <c r="B6" s="38" t="s">
        <v>58</v>
      </c>
      <c r="C6" s="38" t="s">
        <v>59</v>
      </c>
      <c r="D6" s="38" t="s">
        <v>60</v>
      </c>
      <c r="E6" s="38" t="s">
        <v>61</v>
      </c>
      <c r="F6" s="38" t="s">
        <v>62</v>
      </c>
      <c r="G6" s="38" t="s">
        <v>64</v>
      </c>
      <c r="H6" s="38">
        <v>203366731</v>
      </c>
      <c r="I6" s="38" t="s">
        <v>63</v>
      </c>
      <c r="J6" s="38">
        <v>12</v>
      </c>
      <c r="K6" s="38">
        <v>278707.5</v>
      </c>
      <c r="L6" s="38">
        <f t="shared" ref="L6:L37" si="0">+J6*K6</f>
        <v>3344490</v>
      </c>
    </row>
    <row r="7" spans="1:17" ht="48" customHeight="1" x14ac:dyDescent="0.25">
      <c r="A7" s="38">
        <v>2</v>
      </c>
      <c r="B7" s="38" t="s">
        <v>58</v>
      </c>
      <c r="C7" s="38" t="s">
        <v>65</v>
      </c>
      <c r="D7" s="38" t="s">
        <v>60</v>
      </c>
      <c r="E7" s="38" t="s">
        <v>61</v>
      </c>
      <c r="F7" s="38" t="s">
        <v>66</v>
      </c>
      <c r="G7" s="38" t="s">
        <v>64</v>
      </c>
      <c r="H7" s="38">
        <v>203366731</v>
      </c>
      <c r="I7" s="38" t="s">
        <v>63</v>
      </c>
      <c r="J7" s="38">
        <v>12</v>
      </c>
      <c r="K7" s="38">
        <v>711280</v>
      </c>
      <c r="L7" s="38">
        <f t="shared" si="0"/>
        <v>8535360</v>
      </c>
    </row>
    <row r="8" spans="1:17" ht="37.5" customHeight="1" x14ac:dyDescent="0.25">
      <c r="A8" s="38">
        <v>3</v>
      </c>
      <c r="B8" s="38" t="s">
        <v>58</v>
      </c>
      <c r="C8" s="38" t="s">
        <v>67</v>
      </c>
      <c r="D8" s="38" t="s">
        <v>60</v>
      </c>
      <c r="E8" s="38" t="s">
        <v>61</v>
      </c>
      <c r="F8" s="38" t="s">
        <v>68</v>
      </c>
      <c r="G8" s="38" t="s">
        <v>64</v>
      </c>
      <c r="H8" s="38">
        <v>203366731</v>
      </c>
      <c r="I8" s="38" t="s">
        <v>63</v>
      </c>
      <c r="J8" s="38">
        <v>12</v>
      </c>
      <c r="K8" s="38">
        <v>6445750</v>
      </c>
      <c r="L8" s="38">
        <f t="shared" si="0"/>
        <v>77349000</v>
      </c>
    </row>
    <row r="9" spans="1:17" ht="37.5" customHeight="1" x14ac:dyDescent="0.25">
      <c r="A9" s="38">
        <v>4</v>
      </c>
      <c r="B9" s="38" t="s">
        <v>58</v>
      </c>
      <c r="C9" s="38" t="s">
        <v>69</v>
      </c>
      <c r="D9" s="38" t="s">
        <v>60</v>
      </c>
      <c r="E9" s="38" t="s">
        <v>61</v>
      </c>
      <c r="F9" s="38" t="s">
        <v>70</v>
      </c>
      <c r="G9" s="38" t="s">
        <v>64</v>
      </c>
      <c r="H9" s="38">
        <v>203366731</v>
      </c>
      <c r="I9" s="38" t="s">
        <v>63</v>
      </c>
      <c r="J9" s="38">
        <v>12</v>
      </c>
      <c r="K9" s="38">
        <v>260134.66</v>
      </c>
      <c r="L9" s="38">
        <f t="shared" si="0"/>
        <v>3121615.92</v>
      </c>
    </row>
    <row r="10" spans="1:17" ht="37.5" x14ac:dyDescent="0.25">
      <c r="A10" s="38">
        <v>5</v>
      </c>
      <c r="B10" s="38" t="s">
        <v>58</v>
      </c>
      <c r="C10" s="38" t="s">
        <v>71</v>
      </c>
      <c r="D10" s="38" t="s">
        <v>60</v>
      </c>
      <c r="E10" s="38" t="s">
        <v>61</v>
      </c>
      <c r="F10" s="38" t="s">
        <v>72</v>
      </c>
      <c r="G10" s="38" t="s">
        <v>64</v>
      </c>
      <c r="H10" s="38">
        <v>203366731</v>
      </c>
      <c r="I10" s="38" t="s">
        <v>63</v>
      </c>
      <c r="J10" s="38">
        <v>12</v>
      </c>
      <c r="K10" s="38">
        <v>1411600</v>
      </c>
      <c r="L10" s="38">
        <f t="shared" si="0"/>
        <v>16939200</v>
      </c>
    </row>
    <row r="11" spans="1:17" ht="48.75" customHeight="1" x14ac:dyDescent="0.25">
      <c r="A11" s="38">
        <v>6</v>
      </c>
      <c r="B11" s="38" t="s">
        <v>58</v>
      </c>
      <c r="C11" s="38" t="s">
        <v>73</v>
      </c>
      <c r="D11" s="38" t="s">
        <v>60</v>
      </c>
      <c r="E11" s="38" t="s">
        <v>61</v>
      </c>
      <c r="F11" s="38" t="s">
        <v>74</v>
      </c>
      <c r="G11" s="38" t="s">
        <v>64</v>
      </c>
      <c r="H11" s="38">
        <v>203366731</v>
      </c>
      <c r="I11" s="38" t="s">
        <v>63</v>
      </c>
      <c r="J11" s="38">
        <v>12</v>
      </c>
      <c r="K11" s="38">
        <v>50000</v>
      </c>
      <c r="L11" s="38">
        <f t="shared" si="0"/>
        <v>600000</v>
      </c>
    </row>
    <row r="12" spans="1:17" ht="37.5" x14ac:dyDescent="0.25">
      <c r="A12" s="38">
        <v>7</v>
      </c>
      <c r="B12" s="38" t="s">
        <v>58</v>
      </c>
      <c r="C12" s="38" t="s">
        <v>75</v>
      </c>
      <c r="D12" s="38" t="s">
        <v>60</v>
      </c>
      <c r="E12" s="38" t="s">
        <v>61</v>
      </c>
      <c r="F12" s="38" t="s">
        <v>76</v>
      </c>
      <c r="G12" s="38" t="s">
        <v>64</v>
      </c>
      <c r="H12" s="38">
        <v>203366731</v>
      </c>
      <c r="I12" s="38" t="s">
        <v>63</v>
      </c>
      <c r="J12" s="38">
        <v>12</v>
      </c>
      <c r="K12" s="38">
        <v>16616.666000000001</v>
      </c>
      <c r="L12" s="38">
        <f t="shared" si="0"/>
        <v>199399.99200000003</v>
      </c>
    </row>
    <row r="13" spans="1:17" ht="37.5" x14ac:dyDescent="0.25">
      <c r="A13" s="38">
        <v>8</v>
      </c>
      <c r="B13" s="38" t="s">
        <v>58</v>
      </c>
      <c r="C13" s="38" t="s">
        <v>77</v>
      </c>
      <c r="D13" s="38" t="s">
        <v>60</v>
      </c>
      <c r="E13" s="38" t="s">
        <v>61</v>
      </c>
      <c r="F13" s="38" t="s">
        <v>78</v>
      </c>
      <c r="G13" s="38" t="s">
        <v>79</v>
      </c>
      <c r="H13" s="38">
        <v>303020732</v>
      </c>
      <c r="I13" s="38" t="s">
        <v>63</v>
      </c>
      <c r="J13" s="38">
        <v>12</v>
      </c>
      <c r="K13" s="38">
        <v>350000</v>
      </c>
      <c r="L13" s="38">
        <f t="shared" si="0"/>
        <v>4200000</v>
      </c>
    </row>
    <row r="14" spans="1:17" ht="37.5" x14ac:dyDescent="0.25">
      <c r="A14" s="38">
        <v>9</v>
      </c>
      <c r="B14" s="38" t="s">
        <v>58</v>
      </c>
      <c r="C14" s="38" t="s">
        <v>80</v>
      </c>
      <c r="D14" s="38" t="s">
        <v>60</v>
      </c>
      <c r="E14" s="38" t="s">
        <v>61</v>
      </c>
      <c r="F14" s="38" t="s">
        <v>81</v>
      </c>
      <c r="G14" s="38" t="s">
        <v>83</v>
      </c>
      <c r="H14" s="38">
        <v>202472894</v>
      </c>
      <c r="I14" s="38" t="s">
        <v>86</v>
      </c>
      <c r="J14" s="38">
        <v>75</v>
      </c>
      <c r="K14" s="38">
        <v>150333.3333</v>
      </c>
      <c r="L14" s="38">
        <f t="shared" si="0"/>
        <v>11274999.997500001</v>
      </c>
    </row>
    <row r="15" spans="1:17" ht="37.5" x14ac:dyDescent="0.25">
      <c r="A15" s="38">
        <v>10</v>
      </c>
      <c r="B15" s="38" t="s">
        <v>58</v>
      </c>
      <c r="C15" s="38" t="s">
        <v>84</v>
      </c>
      <c r="D15" s="38" t="s">
        <v>60</v>
      </c>
      <c r="E15" s="38" t="s">
        <v>61</v>
      </c>
      <c r="F15" s="38" t="s">
        <v>85</v>
      </c>
      <c r="G15" s="38" t="s">
        <v>87</v>
      </c>
      <c r="H15" s="38">
        <v>207027936</v>
      </c>
      <c r="I15" s="38" t="s">
        <v>86</v>
      </c>
      <c r="J15" s="38">
        <v>300</v>
      </c>
      <c r="K15" s="38">
        <v>23400</v>
      </c>
      <c r="L15" s="38">
        <f t="shared" si="0"/>
        <v>7020000</v>
      </c>
    </row>
    <row r="16" spans="1:17" ht="37.5" x14ac:dyDescent="0.25">
      <c r="A16" s="38">
        <v>11</v>
      </c>
      <c r="B16" s="38" t="s">
        <v>58</v>
      </c>
      <c r="C16" s="38" t="s">
        <v>88</v>
      </c>
      <c r="D16" s="38" t="s">
        <v>60</v>
      </c>
      <c r="E16" s="38" t="s">
        <v>61</v>
      </c>
      <c r="F16" s="38" t="s">
        <v>89</v>
      </c>
      <c r="G16" s="38" t="s">
        <v>168</v>
      </c>
      <c r="H16" s="38">
        <v>200903001</v>
      </c>
      <c r="I16" s="38" t="s">
        <v>165</v>
      </c>
      <c r="J16" s="38">
        <v>133.61000000000001</v>
      </c>
      <c r="K16" s="38">
        <v>62084.54</v>
      </c>
      <c r="L16" s="38">
        <f t="shared" si="0"/>
        <v>8295115.3894000007</v>
      </c>
    </row>
    <row r="17" spans="1:12" ht="37.5" x14ac:dyDescent="0.25">
      <c r="A17" s="38">
        <v>12</v>
      </c>
      <c r="B17" s="38" t="s">
        <v>58</v>
      </c>
      <c r="C17" s="38" t="s">
        <v>90</v>
      </c>
      <c r="D17" s="38" t="s">
        <v>60</v>
      </c>
      <c r="E17" s="38" t="s">
        <v>61</v>
      </c>
      <c r="F17" s="38" t="s">
        <v>91</v>
      </c>
      <c r="G17" s="38" t="s">
        <v>169</v>
      </c>
      <c r="H17" s="38">
        <v>201052713</v>
      </c>
      <c r="I17" s="38" t="s">
        <v>165</v>
      </c>
      <c r="J17" s="38">
        <v>3818.35</v>
      </c>
      <c r="K17" s="38">
        <v>1062.5</v>
      </c>
      <c r="L17" s="38">
        <f t="shared" si="0"/>
        <v>4056996.875</v>
      </c>
    </row>
    <row r="18" spans="1:12" ht="37.5" x14ac:dyDescent="0.25">
      <c r="A18" s="38">
        <v>13</v>
      </c>
      <c r="B18" s="38" t="s">
        <v>58</v>
      </c>
      <c r="C18" s="38" t="s">
        <v>92</v>
      </c>
      <c r="D18" s="38" t="s">
        <v>60</v>
      </c>
      <c r="E18" s="38" t="s">
        <v>61</v>
      </c>
      <c r="F18" s="38" t="s">
        <v>93</v>
      </c>
      <c r="G18" s="38" t="s">
        <v>170</v>
      </c>
      <c r="H18" s="38">
        <v>201440547</v>
      </c>
      <c r="I18" s="38" t="s">
        <v>63</v>
      </c>
      <c r="J18" s="38">
        <v>12</v>
      </c>
      <c r="K18" s="38">
        <v>120744</v>
      </c>
      <c r="L18" s="38">
        <f t="shared" si="0"/>
        <v>1448928</v>
      </c>
    </row>
    <row r="19" spans="1:12" ht="37.5" x14ac:dyDescent="0.25">
      <c r="A19" s="38">
        <v>14</v>
      </c>
      <c r="B19" s="38" t="s">
        <v>58</v>
      </c>
      <c r="C19" s="38" t="s">
        <v>94</v>
      </c>
      <c r="D19" s="38" t="s">
        <v>60</v>
      </c>
      <c r="E19" s="38" t="s">
        <v>61</v>
      </c>
      <c r="F19" s="38" t="s">
        <v>95</v>
      </c>
      <c r="G19" s="38" t="s">
        <v>171</v>
      </c>
      <c r="H19" s="38">
        <v>307955150</v>
      </c>
      <c r="I19" s="38" t="s">
        <v>63</v>
      </c>
      <c r="J19" s="38">
        <v>1</v>
      </c>
      <c r="K19" s="38">
        <v>720000</v>
      </c>
      <c r="L19" s="38">
        <f t="shared" si="0"/>
        <v>720000</v>
      </c>
    </row>
    <row r="20" spans="1:12" ht="37.5" x14ac:dyDescent="0.25">
      <c r="A20" s="38">
        <v>15</v>
      </c>
      <c r="B20" s="38" t="s">
        <v>58</v>
      </c>
      <c r="C20" s="38" t="s">
        <v>94</v>
      </c>
      <c r="D20" s="38" t="s">
        <v>60</v>
      </c>
      <c r="E20" s="38" t="s">
        <v>61</v>
      </c>
      <c r="F20" s="38" t="s">
        <v>96</v>
      </c>
      <c r="G20" s="38" t="s">
        <v>171</v>
      </c>
      <c r="H20" s="38">
        <v>307955150</v>
      </c>
      <c r="I20" s="38" t="s">
        <v>63</v>
      </c>
      <c r="J20" s="38">
        <v>1</v>
      </c>
      <c r="K20" s="38">
        <v>1288000</v>
      </c>
      <c r="L20" s="38">
        <f t="shared" si="0"/>
        <v>1288000</v>
      </c>
    </row>
    <row r="21" spans="1:12" ht="37.5" x14ac:dyDescent="0.25">
      <c r="A21" s="38">
        <v>16</v>
      </c>
      <c r="B21" s="38" t="s">
        <v>58</v>
      </c>
      <c r="C21" s="38" t="s">
        <v>94</v>
      </c>
      <c r="D21" s="38" t="s">
        <v>60</v>
      </c>
      <c r="E21" s="38" t="s">
        <v>61</v>
      </c>
      <c r="F21" s="38" t="s">
        <v>97</v>
      </c>
      <c r="G21" s="38" t="s">
        <v>171</v>
      </c>
      <c r="H21" s="38">
        <v>307955150</v>
      </c>
      <c r="I21" s="38" t="s">
        <v>63</v>
      </c>
      <c r="J21" s="38">
        <v>1</v>
      </c>
      <c r="K21" s="38">
        <v>578000</v>
      </c>
      <c r="L21" s="38">
        <f t="shared" si="0"/>
        <v>578000</v>
      </c>
    </row>
    <row r="22" spans="1:12" ht="37.5" x14ac:dyDescent="0.25">
      <c r="A22" s="38">
        <v>17</v>
      </c>
      <c r="B22" s="38" t="s">
        <v>58</v>
      </c>
      <c r="C22" s="38" t="s">
        <v>94</v>
      </c>
      <c r="D22" s="38" t="s">
        <v>60</v>
      </c>
      <c r="E22" s="38" t="s">
        <v>61</v>
      </c>
      <c r="F22" s="38" t="s">
        <v>98</v>
      </c>
      <c r="G22" s="38" t="s">
        <v>171</v>
      </c>
      <c r="H22" s="38">
        <v>307955150</v>
      </c>
      <c r="I22" s="38" t="s">
        <v>63</v>
      </c>
      <c r="J22" s="38">
        <v>1</v>
      </c>
      <c r="K22" s="38">
        <v>540000</v>
      </c>
      <c r="L22" s="38">
        <f t="shared" si="0"/>
        <v>540000</v>
      </c>
    </row>
    <row r="23" spans="1:12" ht="27.75" customHeight="1" x14ac:dyDescent="0.25">
      <c r="A23" s="38">
        <v>18</v>
      </c>
      <c r="B23" s="38" t="s">
        <v>58</v>
      </c>
      <c r="C23" s="38" t="s">
        <v>99</v>
      </c>
      <c r="D23" s="38" t="s">
        <v>60</v>
      </c>
      <c r="E23" s="38" t="s">
        <v>100</v>
      </c>
      <c r="F23" s="38" t="s">
        <v>101</v>
      </c>
      <c r="G23" s="38" t="s">
        <v>172</v>
      </c>
      <c r="H23" s="38">
        <v>205136865</v>
      </c>
      <c r="I23" s="38" t="s">
        <v>63</v>
      </c>
      <c r="J23" s="38">
        <v>1</v>
      </c>
      <c r="K23" s="38">
        <v>72367.199999999997</v>
      </c>
      <c r="L23" s="38">
        <f t="shared" si="0"/>
        <v>72367.199999999997</v>
      </c>
    </row>
    <row r="24" spans="1:12" ht="28.5" customHeight="1" x14ac:dyDescent="0.25">
      <c r="A24" s="38">
        <v>19</v>
      </c>
      <c r="B24" s="38" t="s">
        <v>58</v>
      </c>
      <c r="C24" s="38" t="s">
        <v>99</v>
      </c>
      <c r="D24" s="38" t="s">
        <v>60</v>
      </c>
      <c r="E24" s="38" t="s">
        <v>100</v>
      </c>
      <c r="F24" s="38" t="s">
        <v>102</v>
      </c>
      <c r="G24" s="38" t="s">
        <v>172</v>
      </c>
      <c r="H24" s="38">
        <v>205136865</v>
      </c>
      <c r="I24" s="38" t="s">
        <v>63</v>
      </c>
      <c r="J24" s="38">
        <v>1</v>
      </c>
      <c r="K24" s="38">
        <v>61300.75</v>
      </c>
      <c r="L24" s="38">
        <f t="shared" si="0"/>
        <v>61300.75</v>
      </c>
    </row>
    <row r="25" spans="1:12" x14ac:dyDescent="0.25">
      <c r="A25" s="38">
        <v>20</v>
      </c>
      <c r="B25" s="38" t="s">
        <v>58</v>
      </c>
      <c r="C25" s="38" t="s">
        <v>103</v>
      </c>
      <c r="D25" s="38" t="s">
        <v>60</v>
      </c>
      <c r="E25" s="38" t="s">
        <v>100</v>
      </c>
      <c r="F25" s="38" t="s">
        <v>104</v>
      </c>
      <c r="G25" s="38" t="s">
        <v>173</v>
      </c>
      <c r="H25" s="38">
        <v>202877491</v>
      </c>
      <c r="I25" s="38" t="s">
        <v>86</v>
      </c>
      <c r="J25" s="38">
        <v>1</v>
      </c>
      <c r="K25" s="38">
        <v>416300</v>
      </c>
      <c r="L25" s="38">
        <f t="shared" si="0"/>
        <v>416300</v>
      </c>
    </row>
    <row r="26" spans="1:12" ht="37.5" x14ac:dyDescent="0.25">
      <c r="A26" s="38">
        <v>21</v>
      </c>
      <c r="B26" s="38" t="s">
        <v>58</v>
      </c>
      <c r="C26" s="38" t="s">
        <v>105</v>
      </c>
      <c r="D26" s="38" t="s">
        <v>60</v>
      </c>
      <c r="E26" s="38" t="s">
        <v>106</v>
      </c>
      <c r="F26" s="38" t="s">
        <v>107</v>
      </c>
      <c r="G26" s="38" t="s">
        <v>174</v>
      </c>
      <c r="H26" s="38">
        <v>305109680</v>
      </c>
      <c r="I26" s="38" t="s">
        <v>63</v>
      </c>
      <c r="J26" s="38">
        <v>12</v>
      </c>
      <c r="K26" s="38">
        <v>2649240</v>
      </c>
      <c r="L26" s="38">
        <f t="shared" si="0"/>
        <v>31790880</v>
      </c>
    </row>
    <row r="27" spans="1:12" x14ac:dyDescent="0.25">
      <c r="A27" s="38">
        <v>22</v>
      </c>
      <c r="B27" s="38" t="s">
        <v>58</v>
      </c>
      <c r="C27" s="38" t="s">
        <v>108</v>
      </c>
      <c r="D27" s="38" t="s">
        <v>60</v>
      </c>
      <c r="E27" s="38" t="s">
        <v>100</v>
      </c>
      <c r="F27" s="38">
        <v>28</v>
      </c>
      <c r="G27" s="38" t="s">
        <v>175</v>
      </c>
      <c r="H27" s="38">
        <v>200933985</v>
      </c>
      <c r="I27" s="38" t="s">
        <v>82</v>
      </c>
      <c r="J27" s="38">
        <v>1</v>
      </c>
      <c r="K27" s="38">
        <v>2860000</v>
      </c>
      <c r="L27" s="38">
        <f t="shared" si="0"/>
        <v>2860000</v>
      </c>
    </row>
    <row r="28" spans="1:12" x14ac:dyDescent="0.25">
      <c r="A28" s="38">
        <v>23</v>
      </c>
      <c r="B28" s="38" t="s">
        <v>58</v>
      </c>
      <c r="C28" s="38" t="s">
        <v>109</v>
      </c>
      <c r="D28" s="38" t="s">
        <v>60</v>
      </c>
      <c r="E28" s="38" t="s">
        <v>100</v>
      </c>
      <c r="F28" s="38">
        <v>27</v>
      </c>
      <c r="G28" s="38" t="s">
        <v>175</v>
      </c>
      <c r="H28" s="38">
        <v>200933985</v>
      </c>
      <c r="I28" s="38" t="s">
        <v>82</v>
      </c>
      <c r="J28" s="38">
        <v>1</v>
      </c>
      <c r="K28" s="38">
        <v>8820000</v>
      </c>
      <c r="L28" s="38">
        <f t="shared" si="0"/>
        <v>8820000</v>
      </c>
    </row>
    <row r="29" spans="1:12" x14ac:dyDescent="0.25">
      <c r="A29" s="38">
        <v>24</v>
      </c>
      <c r="B29" s="38" t="s">
        <v>58</v>
      </c>
      <c r="C29" s="38" t="s">
        <v>110</v>
      </c>
      <c r="D29" s="38" t="s">
        <v>60</v>
      </c>
      <c r="E29" s="38" t="s">
        <v>100</v>
      </c>
      <c r="F29" s="38">
        <v>26</v>
      </c>
      <c r="G29" s="38" t="s">
        <v>175</v>
      </c>
      <c r="H29" s="38">
        <v>200933985</v>
      </c>
      <c r="I29" s="38" t="s">
        <v>82</v>
      </c>
      <c r="J29" s="38">
        <v>1</v>
      </c>
      <c r="K29" s="38">
        <v>2160000</v>
      </c>
      <c r="L29" s="38">
        <f t="shared" si="0"/>
        <v>2160000</v>
      </c>
    </row>
    <row r="30" spans="1:12" ht="37.5" x14ac:dyDescent="0.25">
      <c r="A30" s="38">
        <v>25</v>
      </c>
      <c r="B30" s="38" t="s">
        <v>58</v>
      </c>
      <c r="C30" s="38" t="s">
        <v>111</v>
      </c>
      <c r="D30" s="38" t="s">
        <v>60</v>
      </c>
      <c r="E30" s="38" t="s">
        <v>100</v>
      </c>
      <c r="F30" s="38" t="s">
        <v>112</v>
      </c>
      <c r="G30" s="38" t="s">
        <v>176</v>
      </c>
      <c r="H30" s="38">
        <v>305884788</v>
      </c>
      <c r="I30" s="38" t="s">
        <v>86</v>
      </c>
      <c r="J30" s="38">
        <v>3</v>
      </c>
      <c r="K30" s="38">
        <v>33000</v>
      </c>
      <c r="L30" s="38">
        <f t="shared" si="0"/>
        <v>99000</v>
      </c>
    </row>
    <row r="31" spans="1:12" ht="37.5" x14ac:dyDescent="0.25">
      <c r="A31" s="38">
        <v>26</v>
      </c>
      <c r="B31" s="38" t="s">
        <v>58</v>
      </c>
      <c r="C31" s="38" t="s">
        <v>113</v>
      </c>
      <c r="D31" s="38" t="s">
        <v>60</v>
      </c>
      <c r="E31" s="38" t="s">
        <v>114</v>
      </c>
      <c r="F31" s="38" t="s">
        <v>115</v>
      </c>
      <c r="G31" s="38" t="s">
        <v>177</v>
      </c>
      <c r="H31" s="38">
        <v>200641068</v>
      </c>
      <c r="I31" s="38" t="s">
        <v>63</v>
      </c>
      <c r="J31" s="38">
        <v>2</v>
      </c>
      <c r="K31" s="38">
        <v>637200</v>
      </c>
      <c r="L31" s="38">
        <f t="shared" si="0"/>
        <v>1274400</v>
      </c>
    </row>
    <row r="32" spans="1:12" x14ac:dyDescent="0.25">
      <c r="A32" s="38">
        <v>27</v>
      </c>
      <c r="B32" s="38" t="s">
        <v>58</v>
      </c>
      <c r="C32" s="38" t="s">
        <v>116</v>
      </c>
      <c r="D32" s="38" t="s">
        <v>60</v>
      </c>
      <c r="E32" s="38" t="s">
        <v>100</v>
      </c>
      <c r="F32" s="38" t="s">
        <v>117</v>
      </c>
      <c r="G32" s="38" t="s">
        <v>178</v>
      </c>
      <c r="H32" s="38">
        <v>306089114</v>
      </c>
      <c r="I32" s="38" t="s">
        <v>166</v>
      </c>
      <c r="J32" s="38">
        <v>50</v>
      </c>
      <c r="K32" s="38">
        <v>9600</v>
      </c>
      <c r="L32" s="38">
        <f t="shared" si="0"/>
        <v>480000</v>
      </c>
    </row>
    <row r="33" spans="1:12" x14ac:dyDescent="0.25">
      <c r="A33" s="38">
        <v>28</v>
      </c>
      <c r="B33" s="38" t="s">
        <v>58</v>
      </c>
      <c r="C33" s="38" t="s">
        <v>118</v>
      </c>
      <c r="D33" s="38" t="s">
        <v>60</v>
      </c>
      <c r="E33" s="38" t="s">
        <v>100</v>
      </c>
      <c r="F33" s="38" t="s">
        <v>119</v>
      </c>
      <c r="G33" s="38" t="s">
        <v>179</v>
      </c>
      <c r="H33" s="38">
        <v>304144925</v>
      </c>
      <c r="I33" s="38" t="s">
        <v>166</v>
      </c>
      <c r="J33" s="38">
        <v>100</v>
      </c>
      <c r="K33" s="38">
        <v>42390</v>
      </c>
      <c r="L33" s="38">
        <f t="shared" si="0"/>
        <v>4239000</v>
      </c>
    </row>
    <row r="34" spans="1:12" ht="37.5" x14ac:dyDescent="0.25">
      <c r="A34" s="38">
        <v>29</v>
      </c>
      <c r="B34" s="38" t="s">
        <v>58</v>
      </c>
      <c r="C34" s="38" t="s">
        <v>120</v>
      </c>
      <c r="D34" s="38" t="s">
        <v>60</v>
      </c>
      <c r="E34" s="38" t="s">
        <v>100</v>
      </c>
      <c r="F34" s="38" t="s">
        <v>121</v>
      </c>
      <c r="G34" s="38" t="s">
        <v>180</v>
      </c>
      <c r="H34" s="38">
        <v>306873397</v>
      </c>
      <c r="I34" s="38" t="s">
        <v>86</v>
      </c>
      <c r="J34" s="38">
        <v>1</v>
      </c>
      <c r="K34" s="38">
        <v>349945</v>
      </c>
      <c r="L34" s="38">
        <f t="shared" si="0"/>
        <v>349945</v>
      </c>
    </row>
    <row r="35" spans="1:12" x14ac:dyDescent="0.25">
      <c r="A35" s="38">
        <v>30</v>
      </c>
      <c r="B35" s="38" t="s">
        <v>58</v>
      </c>
      <c r="C35" s="38" t="s">
        <v>122</v>
      </c>
      <c r="D35" s="38" t="s">
        <v>60</v>
      </c>
      <c r="E35" s="38" t="s">
        <v>100</v>
      </c>
      <c r="F35" s="38" t="s">
        <v>123</v>
      </c>
      <c r="G35" s="38" t="s">
        <v>181</v>
      </c>
      <c r="H35" s="38">
        <v>306982910</v>
      </c>
      <c r="I35" s="38" t="s">
        <v>86</v>
      </c>
      <c r="J35" s="38">
        <v>10</v>
      </c>
      <c r="K35" s="38">
        <v>88888</v>
      </c>
      <c r="L35" s="38">
        <f t="shared" si="0"/>
        <v>888880</v>
      </c>
    </row>
    <row r="36" spans="1:12" ht="37.5" x14ac:dyDescent="0.25">
      <c r="A36" s="38">
        <v>31</v>
      </c>
      <c r="B36" s="38" t="s">
        <v>58</v>
      </c>
      <c r="C36" s="38" t="s">
        <v>124</v>
      </c>
      <c r="D36" s="38" t="s">
        <v>60</v>
      </c>
      <c r="E36" s="38" t="s">
        <v>61</v>
      </c>
      <c r="F36" s="38" t="s">
        <v>125</v>
      </c>
      <c r="G36" s="38" t="s">
        <v>199</v>
      </c>
      <c r="H36" s="38">
        <v>306628114</v>
      </c>
      <c r="I36" s="38" t="s">
        <v>82</v>
      </c>
      <c r="J36" s="38">
        <v>1</v>
      </c>
      <c r="K36" s="38">
        <v>18679052</v>
      </c>
      <c r="L36" s="38">
        <f t="shared" si="0"/>
        <v>18679052</v>
      </c>
    </row>
    <row r="37" spans="1:12" ht="37.5" x14ac:dyDescent="0.25">
      <c r="A37" s="38">
        <v>32</v>
      </c>
      <c r="B37" s="38" t="s">
        <v>58</v>
      </c>
      <c r="C37" s="38" t="s">
        <v>126</v>
      </c>
      <c r="D37" s="38" t="s">
        <v>60</v>
      </c>
      <c r="E37" s="38" t="s">
        <v>61</v>
      </c>
      <c r="F37" s="38" t="s">
        <v>127</v>
      </c>
      <c r="G37" s="38" t="s">
        <v>182</v>
      </c>
      <c r="H37" s="38">
        <v>200605317</v>
      </c>
      <c r="I37" s="38" t="s">
        <v>167</v>
      </c>
      <c r="J37" s="38">
        <v>15380</v>
      </c>
      <c r="K37" s="38">
        <v>6501.3003901000002</v>
      </c>
      <c r="L37" s="38">
        <f t="shared" si="0"/>
        <v>99989999.999738008</v>
      </c>
    </row>
    <row r="38" spans="1:12" ht="37.5" x14ac:dyDescent="0.25">
      <c r="A38" s="38">
        <v>33</v>
      </c>
      <c r="B38" s="38" t="s">
        <v>58</v>
      </c>
      <c r="C38" s="38" t="s">
        <v>94</v>
      </c>
      <c r="D38" s="38" t="s">
        <v>60</v>
      </c>
      <c r="E38" s="38" t="s">
        <v>61</v>
      </c>
      <c r="F38" s="38" t="s">
        <v>128</v>
      </c>
      <c r="G38" s="38" t="s">
        <v>171</v>
      </c>
      <c r="H38" s="38">
        <v>307955150</v>
      </c>
      <c r="I38" s="38" t="s">
        <v>63</v>
      </c>
      <c r="J38" s="38">
        <v>1</v>
      </c>
      <c r="K38" s="38">
        <v>1118000</v>
      </c>
      <c r="L38" s="38">
        <f t="shared" ref="L38:L69" si="1">+J38*K38</f>
        <v>1118000</v>
      </c>
    </row>
    <row r="39" spans="1:12" ht="37.5" x14ac:dyDescent="0.25">
      <c r="A39" s="38">
        <v>34</v>
      </c>
      <c r="B39" s="38" t="s">
        <v>58</v>
      </c>
      <c r="C39" s="38" t="s">
        <v>129</v>
      </c>
      <c r="D39" s="38" t="s">
        <v>60</v>
      </c>
      <c r="E39" s="38" t="s">
        <v>114</v>
      </c>
      <c r="F39" s="38" t="s">
        <v>130</v>
      </c>
      <c r="G39" s="38" t="s">
        <v>183</v>
      </c>
      <c r="H39" s="38">
        <v>305913362</v>
      </c>
      <c r="I39" s="38" t="s">
        <v>63</v>
      </c>
      <c r="J39" s="38">
        <v>1</v>
      </c>
      <c r="K39" s="38">
        <v>2750000</v>
      </c>
      <c r="L39" s="38">
        <f t="shared" si="1"/>
        <v>2750000</v>
      </c>
    </row>
    <row r="40" spans="1:12" x14ac:dyDescent="0.25">
      <c r="A40" s="38">
        <v>35</v>
      </c>
      <c r="B40" s="38" t="s">
        <v>58</v>
      </c>
      <c r="C40" s="38" t="s">
        <v>131</v>
      </c>
      <c r="D40" s="38" t="s">
        <v>60</v>
      </c>
      <c r="E40" s="38" t="s">
        <v>100</v>
      </c>
      <c r="F40" s="38" t="s">
        <v>132</v>
      </c>
      <c r="G40" s="38" t="s">
        <v>184</v>
      </c>
      <c r="H40" s="38">
        <v>306838035</v>
      </c>
      <c r="I40" s="38" t="s">
        <v>86</v>
      </c>
      <c r="J40" s="38">
        <v>5</v>
      </c>
      <c r="K40" s="38">
        <v>79000</v>
      </c>
      <c r="L40" s="38">
        <f t="shared" si="1"/>
        <v>395000</v>
      </c>
    </row>
    <row r="41" spans="1:12" x14ac:dyDescent="0.25">
      <c r="A41" s="38">
        <v>36</v>
      </c>
      <c r="B41" s="38" t="s">
        <v>58</v>
      </c>
      <c r="C41" s="38" t="s">
        <v>133</v>
      </c>
      <c r="D41" s="38" t="s">
        <v>60</v>
      </c>
      <c r="E41" s="38" t="s">
        <v>100</v>
      </c>
      <c r="F41" s="38" t="s">
        <v>134</v>
      </c>
      <c r="G41" s="38" t="s">
        <v>185</v>
      </c>
      <c r="H41" s="38">
        <v>200893094</v>
      </c>
      <c r="I41" s="38" t="s">
        <v>167</v>
      </c>
      <c r="J41" s="38">
        <v>5</v>
      </c>
      <c r="K41" s="38">
        <v>57750</v>
      </c>
      <c r="L41" s="38">
        <f t="shared" si="1"/>
        <v>288750</v>
      </c>
    </row>
    <row r="42" spans="1:12" x14ac:dyDescent="0.25">
      <c r="A42" s="38">
        <v>37</v>
      </c>
      <c r="B42" s="38" t="s">
        <v>58</v>
      </c>
      <c r="C42" s="38" t="s">
        <v>133</v>
      </c>
      <c r="D42" s="38" t="s">
        <v>60</v>
      </c>
      <c r="E42" s="38" t="s">
        <v>100</v>
      </c>
      <c r="F42" s="38" t="s">
        <v>135</v>
      </c>
      <c r="G42" s="38" t="s">
        <v>185</v>
      </c>
      <c r="H42" s="38">
        <v>200893094</v>
      </c>
      <c r="I42" s="38" t="s">
        <v>167</v>
      </c>
      <c r="J42" s="38">
        <v>10</v>
      </c>
      <c r="K42" s="38">
        <v>63000</v>
      </c>
      <c r="L42" s="38">
        <f t="shared" si="1"/>
        <v>630000</v>
      </c>
    </row>
    <row r="43" spans="1:12" x14ac:dyDescent="0.25">
      <c r="A43" s="38">
        <v>38</v>
      </c>
      <c r="B43" s="38" t="s">
        <v>58</v>
      </c>
      <c r="C43" s="38" t="s">
        <v>136</v>
      </c>
      <c r="D43" s="38" t="s">
        <v>60</v>
      </c>
      <c r="E43" s="38" t="s">
        <v>100</v>
      </c>
      <c r="F43" s="38" t="s">
        <v>137</v>
      </c>
      <c r="G43" s="38" t="s">
        <v>186</v>
      </c>
      <c r="H43" s="38">
        <v>206782767</v>
      </c>
      <c r="I43" s="38" t="s">
        <v>86</v>
      </c>
      <c r="J43" s="38">
        <v>5</v>
      </c>
      <c r="K43" s="38">
        <v>60030</v>
      </c>
      <c r="L43" s="38">
        <f t="shared" si="1"/>
        <v>300150</v>
      </c>
    </row>
    <row r="44" spans="1:12" ht="37.5" x14ac:dyDescent="0.25">
      <c r="A44" s="38">
        <v>39</v>
      </c>
      <c r="B44" s="38" t="s">
        <v>58</v>
      </c>
      <c r="C44" s="38" t="s">
        <v>138</v>
      </c>
      <c r="D44" s="38" t="s">
        <v>60</v>
      </c>
      <c r="E44" s="38" t="s">
        <v>114</v>
      </c>
      <c r="F44" s="38" t="s">
        <v>139</v>
      </c>
      <c r="G44" s="38" t="s">
        <v>187</v>
      </c>
      <c r="H44" s="38">
        <v>305898564</v>
      </c>
      <c r="I44" s="38" t="s">
        <v>63</v>
      </c>
      <c r="J44" s="38">
        <v>10</v>
      </c>
      <c r="K44" s="38">
        <v>478975</v>
      </c>
      <c r="L44" s="38">
        <f t="shared" si="1"/>
        <v>4789750</v>
      </c>
    </row>
    <row r="45" spans="1:12" ht="37.5" x14ac:dyDescent="0.25">
      <c r="A45" s="38">
        <v>40</v>
      </c>
      <c r="B45" s="38" t="s">
        <v>58</v>
      </c>
      <c r="C45" s="38" t="s">
        <v>94</v>
      </c>
      <c r="D45" s="38" t="s">
        <v>60</v>
      </c>
      <c r="E45" s="38" t="s">
        <v>61</v>
      </c>
      <c r="F45" s="38" t="s">
        <v>140</v>
      </c>
      <c r="G45" s="38" t="s">
        <v>171</v>
      </c>
      <c r="H45" s="38">
        <v>307955150</v>
      </c>
      <c r="I45" s="38" t="s">
        <v>63</v>
      </c>
      <c r="J45" s="38">
        <v>1</v>
      </c>
      <c r="K45" s="38">
        <v>1628000</v>
      </c>
      <c r="L45" s="38">
        <f t="shared" si="1"/>
        <v>1628000</v>
      </c>
    </row>
    <row r="46" spans="1:12" x14ac:dyDescent="0.25">
      <c r="A46" s="38">
        <v>41</v>
      </c>
      <c r="B46" s="38" t="s">
        <v>58</v>
      </c>
      <c r="C46" s="38" t="s">
        <v>141</v>
      </c>
      <c r="D46" s="38" t="s">
        <v>60</v>
      </c>
      <c r="E46" s="38" t="s">
        <v>100</v>
      </c>
      <c r="F46" s="38" t="s">
        <v>142</v>
      </c>
      <c r="G46" s="38" t="s">
        <v>188</v>
      </c>
      <c r="H46" s="38">
        <v>303757574</v>
      </c>
      <c r="I46" s="38" t="s">
        <v>86</v>
      </c>
      <c r="J46" s="38">
        <v>20</v>
      </c>
      <c r="K46" s="38">
        <v>150000</v>
      </c>
      <c r="L46" s="38">
        <f t="shared" si="1"/>
        <v>3000000</v>
      </c>
    </row>
    <row r="47" spans="1:12" x14ac:dyDescent="0.25">
      <c r="A47" s="38">
        <v>42</v>
      </c>
      <c r="B47" s="38" t="s">
        <v>58</v>
      </c>
      <c r="C47" s="38" t="s">
        <v>143</v>
      </c>
      <c r="D47" s="38" t="s">
        <v>60</v>
      </c>
      <c r="E47" s="38" t="s">
        <v>100</v>
      </c>
      <c r="F47" s="38" t="s">
        <v>144</v>
      </c>
      <c r="G47" s="38" t="s">
        <v>189</v>
      </c>
      <c r="H47" s="38">
        <v>304507883</v>
      </c>
      <c r="I47" s="38" t="s">
        <v>86</v>
      </c>
      <c r="J47" s="38">
        <v>4</v>
      </c>
      <c r="K47" s="38">
        <v>68600</v>
      </c>
      <c r="L47" s="38">
        <f t="shared" si="1"/>
        <v>274400</v>
      </c>
    </row>
    <row r="48" spans="1:12" x14ac:dyDescent="0.25">
      <c r="A48" s="38">
        <v>43</v>
      </c>
      <c r="B48" s="38" t="s">
        <v>58</v>
      </c>
      <c r="C48" s="38" t="s">
        <v>145</v>
      </c>
      <c r="D48" s="38" t="s">
        <v>60</v>
      </c>
      <c r="E48" s="38" t="s">
        <v>100</v>
      </c>
      <c r="F48" s="38" t="s">
        <v>146</v>
      </c>
      <c r="G48" s="38" t="s">
        <v>190</v>
      </c>
      <c r="H48" s="38">
        <v>306848316</v>
      </c>
      <c r="I48" s="38" t="s">
        <v>86</v>
      </c>
      <c r="J48" s="38">
        <v>4</v>
      </c>
      <c r="K48" s="38">
        <v>220000</v>
      </c>
      <c r="L48" s="38">
        <f t="shared" si="1"/>
        <v>880000</v>
      </c>
    </row>
    <row r="49" spans="1:12" ht="37.5" x14ac:dyDescent="0.25">
      <c r="A49" s="38">
        <v>44</v>
      </c>
      <c r="B49" s="38" t="s">
        <v>58</v>
      </c>
      <c r="C49" s="38" t="s">
        <v>147</v>
      </c>
      <c r="D49" s="38" t="s">
        <v>60</v>
      </c>
      <c r="E49" s="38" t="s">
        <v>100</v>
      </c>
      <c r="F49" s="38" t="s">
        <v>148</v>
      </c>
      <c r="G49" s="38" t="s">
        <v>191</v>
      </c>
      <c r="H49" s="38">
        <v>307397600</v>
      </c>
      <c r="I49" s="38" t="s">
        <v>86</v>
      </c>
      <c r="J49" s="38">
        <v>20</v>
      </c>
      <c r="K49" s="38">
        <v>11111</v>
      </c>
      <c r="L49" s="38">
        <f t="shared" si="1"/>
        <v>222220</v>
      </c>
    </row>
    <row r="50" spans="1:12" ht="37.5" x14ac:dyDescent="0.25">
      <c r="A50" s="38">
        <v>45</v>
      </c>
      <c r="B50" s="38" t="s">
        <v>58</v>
      </c>
      <c r="C50" s="38" t="s">
        <v>149</v>
      </c>
      <c r="D50" s="38" t="s">
        <v>60</v>
      </c>
      <c r="E50" s="38" t="s">
        <v>100</v>
      </c>
      <c r="F50" s="38" t="s">
        <v>150</v>
      </c>
      <c r="G50" s="38" t="s">
        <v>191</v>
      </c>
      <c r="H50" s="38">
        <v>307397600</v>
      </c>
      <c r="I50" s="38" t="s">
        <v>86</v>
      </c>
      <c r="J50" s="38">
        <v>15</v>
      </c>
      <c r="K50" s="38">
        <v>19899</v>
      </c>
      <c r="L50" s="38">
        <f t="shared" si="1"/>
        <v>298485</v>
      </c>
    </row>
    <row r="51" spans="1:12" ht="49.5" customHeight="1" x14ac:dyDescent="0.25">
      <c r="A51" s="38">
        <v>46</v>
      </c>
      <c r="B51" s="38" t="s">
        <v>58</v>
      </c>
      <c r="C51" s="38" t="s">
        <v>151</v>
      </c>
      <c r="D51" s="38" t="s">
        <v>60</v>
      </c>
      <c r="E51" s="38" t="s">
        <v>61</v>
      </c>
      <c r="F51" s="38" t="s">
        <v>152</v>
      </c>
      <c r="G51" s="38" t="s">
        <v>192</v>
      </c>
      <c r="H51" s="38">
        <v>422145152</v>
      </c>
      <c r="I51" s="38" t="s">
        <v>63</v>
      </c>
      <c r="J51" s="38">
        <v>1</v>
      </c>
      <c r="K51" s="38">
        <v>7400710</v>
      </c>
      <c r="L51" s="38">
        <f t="shared" si="1"/>
        <v>7400710</v>
      </c>
    </row>
    <row r="52" spans="1:12" ht="28.5" customHeight="1" x14ac:dyDescent="0.25">
      <c r="A52" s="38">
        <v>47</v>
      </c>
      <c r="B52" s="38" t="s">
        <v>58</v>
      </c>
      <c r="C52" s="38" t="s">
        <v>153</v>
      </c>
      <c r="D52" s="38" t="s">
        <v>60</v>
      </c>
      <c r="E52" s="38" t="s">
        <v>100</v>
      </c>
      <c r="F52" s="38" t="s">
        <v>154</v>
      </c>
      <c r="G52" s="38" t="s">
        <v>193</v>
      </c>
      <c r="H52" s="38">
        <v>308267025</v>
      </c>
      <c r="I52" s="38" t="s">
        <v>86</v>
      </c>
      <c r="J52" s="38">
        <v>1</v>
      </c>
      <c r="K52" s="38">
        <v>309000</v>
      </c>
      <c r="L52" s="38">
        <f t="shared" si="1"/>
        <v>309000</v>
      </c>
    </row>
    <row r="53" spans="1:12" ht="37.5" x14ac:dyDescent="0.25">
      <c r="A53" s="38">
        <v>48</v>
      </c>
      <c r="B53" s="38" t="s">
        <v>58</v>
      </c>
      <c r="C53" s="38" t="s">
        <v>155</v>
      </c>
      <c r="D53" s="38" t="s">
        <v>60</v>
      </c>
      <c r="E53" s="38" t="s">
        <v>100</v>
      </c>
      <c r="F53" s="38" t="s">
        <v>156</v>
      </c>
      <c r="G53" s="38" t="s">
        <v>194</v>
      </c>
      <c r="H53" s="38">
        <v>305736432</v>
      </c>
      <c r="I53" s="38" t="s">
        <v>86</v>
      </c>
      <c r="J53" s="38">
        <v>1</v>
      </c>
      <c r="K53" s="38">
        <v>67000</v>
      </c>
      <c r="L53" s="38">
        <f t="shared" si="1"/>
        <v>67000</v>
      </c>
    </row>
    <row r="54" spans="1:12" ht="37.5" x14ac:dyDescent="0.25">
      <c r="A54" s="38">
        <v>49</v>
      </c>
      <c r="B54" s="38" t="s">
        <v>58</v>
      </c>
      <c r="C54" s="38" t="s">
        <v>124</v>
      </c>
      <c r="D54" s="38" t="s">
        <v>60</v>
      </c>
      <c r="E54" s="38" t="s">
        <v>61</v>
      </c>
      <c r="F54" s="38" t="s">
        <v>157</v>
      </c>
      <c r="G54" s="38" t="s">
        <v>199</v>
      </c>
      <c r="H54" s="38">
        <v>306628114</v>
      </c>
      <c r="I54" s="38" t="s">
        <v>82</v>
      </c>
      <c r="J54" s="38">
        <v>1</v>
      </c>
      <c r="K54" s="38">
        <v>78345447</v>
      </c>
      <c r="L54" s="38">
        <f t="shared" si="1"/>
        <v>78345447</v>
      </c>
    </row>
    <row r="55" spans="1:12" x14ac:dyDescent="0.25">
      <c r="A55" s="38">
        <v>50</v>
      </c>
      <c r="B55" s="38" t="s">
        <v>58</v>
      </c>
      <c r="C55" s="38" t="s">
        <v>118</v>
      </c>
      <c r="D55" s="38" t="s">
        <v>60</v>
      </c>
      <c r="E55" s="38" t="s">
        <v>100</v>
      </c>
      <c r="F55" s="38" t="s">
        <v>158</v>
      </c>
      <c r="G55" s="38" t="s">
        <v>195</v>
      </c>
      <c r="H55" s="38">
        <v>206782767</v>
      </c>
      <c r="I55" s="38" t="s">
        <v>166</v>
      </c>
      <c r="J55" s="38">
        <v>50</v>
      </c>
      <c r="K55" s="38">
        <v>43700</v>
      </c>
      <c r="L55" s="38">
        <f t="shared" si="1"/>
        <v>2185000</v>
      </c>
    </row>
    <row r="56" spans="1:12" x14ac:dyDescent="0.25">
      <c r="A56" s="38">
        <v>51</v>
      </c>
      <c r="B56" s="38" t="s">
        <v>58</v>
      </c>
      <c r="C56" s="38" t="s">
        <v>118</v>
      </c>
      <c r="D56" s="38" t="s">
        <v>60</v>
      </c>
      <c r="E56" s="38" t="s">
        <v>100</v>
      </c>
      <c r="F56" s="38" t="s">
        <v>159</v>
      </c>
      <c r="G56" s="38" t="s">
        <v>196</v>
      </c>
      <c r="H56" s="38">
        <v>205040829</v>
      </c>
      <c r="I56" s="38" t="s">
        <v>166</v>
      </c>
      <c r="J56" s="38">
        <v>50</v>
      </c>
      <c r="K56" s="38">
        <v>26345</v>
      </c>
      <c r="L56" s="38">
        <f t="shared" si="1"/>
        <v>1317250</v>
      </c>
    </row>
    <row r="57" spans="1:12" x14ac:dyDescent="0.25">
      <c r="A57" s="38">
        <v>52</v>
      </c>
      <c r="B57" s="38" t="s">
        <v>58</v>
      </c>
      <c r="C57" s="38" t="s">
        <v>160</v>
      </c>
      <c r="D57" s="38" t="s">
        <v>60</v>
      </c>
      <c r="E57" s="38" t="s">
        <v>100</v>
      </c>
      <c r="F57" s="38" t="s">
        <v>161</v>
      </c>
      <c r="G57" s="38" t="s">
        <v>197</v>
      </c>
      <c r="H57" s="38">
        <v>300062990</v>
      </c>
      <c r="I57" s="38" t="s">
        <v>86</v>
      </c>
      <c r="J57" s="38">
        <v>10</v>
      </c>
      <c r="K57" s="38">
        <v>48850</v>
      </c>
      <c r="L57" s="38">
        <f t="shared" si="1"/>
        <v>488500</v>
      </c>
    </row>
    <row r="58" spans="1:12" ht="37.5" x14ac:dyDescent="0.25">
      <c r="A58" s="38">
        <v>53</v>
      </c>
      <c r="B58" s="38" t="s">
        <v>58</v>
      </c>
      <c r="C58" s="38" t="s">
        <v>77</v>
      </c>
      <c r="D58" s="38" t="s">
        <v>60</v>
      </c>
      <c r="E58" s="38" t="s">
        <v>61</v>
      </c>
      <c r="F58" s="38" t="s">
        <v>162</v>
      </c>
      <c r="G58" s="38" t="s">
        <v>64</v>
      </c>
      <c r="H58" s="38">
        <v>203366731</v>
      </c>
      <c r="I58" s="38" t="s">
        <v>63</v>
      </c>
      <c r="J58" s="38">
        <v>12</v>
      </c>
      <c r="K58" s="38">
        <v>262500</v>
      </c>
      <c r="L58" s="38">
        <f t="shared" si="1"/>
        <v>3150000</v>
      </c>
    </row>
    <row r="59" spans="1:12" ht="37.5" x14ac:dyDescent="0.25">
      <c r="A59" s="38">
        <v>54</v>
      </c>
      <c r="B59" s="38" t="s">
        <v>58</v>
      </c>
      <c r="C59" s="38" t="s">
        <v>163</v>
      </c>
      <c r="D59" s="38" t="s">
        <v>60</v>
      </c>
      <c r="E59" s="38" t="s">
        <v>100</v>
      </c>
      <c r="F59" s="38" t="s">
        <v>164</v>
      </c>
      <c r="G59" s="38" t="s">
        <v>198</v>
      </c>
      <c r="H59" s="38">
        <v>307013437</v>
      </c>
      <c r="I59" s="38" t="s">
        <v>86</v>
      </c>
      <c r="J59" s="38">
        <v>1</v>
      </c>
      <c r="K59" s="38">
        <v>1068120</v>
      </c>
      <c r="L59" s="38">
        <f t="shared" si="1"/>
        <v>1068120</v>
      </c>
    </row>
    <row r="60" spans="1:12" ht="56.25" x14ac:dyDescent="0.25">
      <c r="A60" s="38">
        <v>55</v>
      </c>
      <c r="B60" s="38" t="s">
        <v>58</v>
      </c>
      <c r="C60" s="38" t="s">
        <v>200</v>
      </c>
      <c r="D60" s="38" t="s">
        <v>201</v>
      </c>
      <c r="E60" s="38" t="s">
        <v>61</v>
      </c>
      <c r="F60" s="38" t="s">
        <v>202</v>
      </c>
      <c r="G60" s="38" t="s">
        <v>288</v>
      </c>
      <c r="H60" s="38">
        <v>206101988</v>
      </c>
      <c r="I60" s="38" t="s">
        <v>86</v>
      </c>
      <c r="J60" s="38">
        <v>2</v>
      </c>
      <c r="K60" s="38">
        <v>694830</v>
      </c>
      <c r="L60" s="38">
        <f t="shared" si="1"/>
        <v>1389660</v>
      </c>
    </row>
    <row r="61" spans="1:12" ht="37.5" x14ac:dyDescent="0.25">
      <c r="A61" s="38">
        <v>56</v>
      </c>
      <c r="B61" s="38" t="s">
        <v>58</v>
      </c>
      <c r="C61" s="38" t="s">
        <v>203</v>
      </c>
      <c r="D61" s="38" t="s">
        <v>201</v>
      </c>
      <c r="E61" s="38" t="s">
        <v>61</v>
      </c>
      <c r="F61" s="38" t="s">
        <v>204</v>
      </c>
      <c r="G61" s="38" t="s">
        <v>289</v>
      </c>
      <c r="H61" s="38">
        <v>200898364</v>
      </c>
      <c r="I61" s="38" t="s">
        <v>63</v>
      </c>
      <c r="J61" s="38">
        <v>12</v>
      </c>
      <c r="K61" s="38">
        <v>625000</v>
      </c>
      <c r="L61" s="38">
        <f t="shared" si="1"/>
        <v>7500000</v>
      </c>
    </row>
    <row r="62" spans="1:12" ht="37.5" x14ac:dyDescent="0.25">
      <c r="A62" s="38">
        <v>57</v>
      </c>
      <c r="B62" s="38" t="s">
        <v>58</v>
      </c>
      <c r="C62" s="38" t="s">
        <v>205</v>
      </c>
      <c r="D62" s="38" t="s">
        <v>201</v>
      </c>
      <c r="E62" s="38" t="s">
        <v>206</v>
      </c>
      <c r="F62" s="38" t="s">
        <v>207</v>
      </c>
      <c r="G62" s="38" t="s">
        <v>290</v>
      </c>
      <c r="H62" s="38">
        <v>305365998</v>
      </c>
      <c r="I62" s="38" t="s">
        <v>284</v>
      </c>
      <c r="J62" s="38">
        <v>60</v>
      </c>
      <c r="K62" s="38">
        <v>1417500</v>
      </c>
      <c r="L62" s="38">
        <f t="shared" si="1"/>
        <v>85050000</v>
      </c>
    </row>
    <row r="63" spans="1:12" ht="37.5" x14ac:dyDescent="0.25">
      <c r="A63" s="38">
        <v>58</v>
      </c>
      <c r="B63" s="38" t="s">
        <v>58</v>
      </c>
      <c r="C63" s="38" t="s">
        <v>208</v>
      </c>
      <c r="D63" s="38" t="s">
        <v>201</v>
      </c>
      <c r="E63" s="38" t="s">
        <v>100</v>
      </c>
      <c r="F63" s="38" t="s">
        <v>209</v>
      </c>
      <c r="G63" s="38" t="s">
        <v>291</v>
      </c>
      <c r="H63" s="38">
        <v>305857804</v>
      </c>
      <c r="I63" s="38" t="s">
        <v>86</v>
      </c>
      <c r="J63" s="38">
        <v>5</v>
      </c>
      <c r="K63" s="38">
        <v>168500</v>
      </c>
      <c r="L63" s="38">
        <f t="shared" si="1"/>
        <v>842500</v>
      </c>
    </row>
    <row r="64" spans="1:12" ht="37.5" x14ac:dyDescent="0.25">
      <c r="A64" s="38">
        <v>59</v>
      </c>
      <c r="B64" s="38" t="s">
        <v>58</v>
      </c>
      <c r="C64" s="38" t="s">
        <v>210</v>
      </c>
      <c r="D64" s="38" t="s">
        <v>201</v>
      </c>
      <c r="E64" s="38" t="s">
        <v>100</v>
      </c>
      <c r="F64" s="38" t="s">
        <v>211</v>
      </c>
      <c r="G64" s="38" t="s">
        <v>292</v>
      </c>
      <c r="H64" s="38">
        <v>305945480</v>
      </c>
      <c r="I64" s="38" t="s">
        <v>86</v>
      </c>
      <c r="J64" s="38">
        <v>18</v>
      </c>
      <c r="K64" s="38">
        <v>120000</v>
      </c>
      <c r="L64" s="38">
        <f t="shared" si="1"/>
        <v>2160000</v>
      </c>
    </row>
    <row r="65" spans="1:12" ht="37.5" x14ac:dyDescent="0.25">
      <c r="A65" s="38">
        <v>60</v>
      </c>
      <c r="B65" s="38" t="s">
        <v>58</v>
      </c>
      <c r="C65" s="38" t="s">
        <v>212</v>
      </c>
      <c r="D65" s="38" t="s">
        <v>201</v>
      </c>
      <c r="E65" s="38" t="s">
        <v>100</v>
      </c>
      <c r="F65" s="38" t="s">
        <v>213</v>
      </c>
      <c r="G65" s="38" t="s">
        <v>176</v>
      </c>
      <c r="H65" s="38">
        <v>305884788</v>
      </c>
      <c r="I65" s="38" t="s">
        <v>285</v>
      </c>
      <c r="J65" s="38">
        <v>16</v>
      </c>
      <c r="K65" s="38">
        <v>16500</v>
      </c>
      <c r="L65" s="38">
        <f t="shared" si="1"/>
        <v>264000</v>
      </c>
    </row>
    <row r="66" spans="1:12" ht="37.5" x14ac:dyDescent="0.25">
      <c r="A66" s="38">
        <v>61</v>
      </c>
      <c r="B66" s="38" t="s">
        <v>58</v>
      </c>
      <c r="C66" s="38" t="s">
        <v>214</v>
      </c>
      <c r="D66" s="38" t="s">
        <v>201</v>
      </c>
      <c r="E66" s="38" t="s">
        <v>100</v>
      </c>
      <c r="F66" s="38" t="s">
        <v>215</v>
      </c>
      <c r="G66" s="38" t="s">
        <v>293</v>
      </c>
      <c r="H66" s="38">
        <v>302945032</v>
      </c>
      <c r="I66" s="38" t="s">
        <v>86</v>
      </c>
      <c r="J66" s="38">
        <v>100</v>
      </c>
      <c r="K66" s="38">
        <v>1775</v>
      </c>
      <c r="L66" s="38">
        <f t="shared" si="1"/>
        <v>177500</v>
      </c>
    </row>
    <row r="67" spans="1:12" ht="37.5" x14ac:dyDescent="0.25">
      <c r="A67" s="38">
        <v>62</v>
      </c>
      <c r="B67" s="38" t="s">
        <v>58</v>
      </c>
      <c r="C67" s="38" t="s">
        <v>124</v>
      </c>
      <c r="D67" s="38" t="s">
        <v>201</v>
      </c>
      <c r="E67" s="38" t="s">
        <v>61</v>
      </c>
      <c r="F67" s="38" t="s">
        <v>216</v>
      </c>
      <c r="G67" s="60" t="s">
        <v>294</v>
      </c>
      <c r="H67" s="38">
        <v>306628114</v>
      </c>
      <c r="I67" s="38" t="s">
        <v>82</v>
      </c>
      <c r="J67" s="38">
        <v>1</v>
      </c>
      <c r="K67" s="38">
        <v>37815878</v>
      </c>
      <c r="L67" s="38">
        <f t="shared" si="1"/>
        <v>37815878</v>
      </c>
    </row>
    <row r="68" spans="1:12" ht="37.5" x14ac:dyDescent="0.25">
      <c r="A68" s="38">
        <v>63</v>
      </c>
      <c r="B68" s="38" t="s">
        <v>58</v>
      </c>
      <c r="C68" s="38" t="s">
        <v>221</v>
      </c>
      <c r="D68" s="38" t="s">
        <v>201</v>
      </c>
      <c r="E68" s="61" t="s">
        <v>222</v>
      </c>
      <c r="F68" s="38" t="s">
        <v>223</v>
      </c>
      <c r="G68" s="38" t="s">
        <v>296</v>
      </c>
      <c r="H68" s="38">
        <v>304489194</v>
      </c>
      <c r="I68" s="38" t="s">
        <v>286</v>
      </c>
      <c r="J68" s="38">
        <v>72</v>
      </c>
      <c r="K68" s="38">
        <v>420000</v>
      </c>
      <c r="L68" s="38">
        <f t="shared" si="1"/>
        <v>30240000</v>
      </c>
    </row>
    <row r="69" spans="1:12" ht="37.5" x14ac:dyDescent="0.25">
      <c r="A69" s="38">
        <v>64</v>
      </c>
      <c r="B69" s="38" t="s">
        <v>58</v>
      </c>
      <c r="C69" s="38" t="s">
        <v>77</v>
      </c>
      <c r="D69" s="38" t="s">
        <v>201</v>
      </c>
      <c r="E69" s="38" t="s">
        <v>61</v>
      </c>
      <c r="F69" s="38" t="s">
        <v>224</v>
      </c>
      <c r="G69" s="38" t="s">
        <v>297</v>
      </c>
      <c r="H69" s="38">
        <v>303020732</v>
      </c>
      <c r="I69" s="38" t="s">
        <v>63</v>
      </c>
      <c r="J69" s="38">
        <v>9</v>
      </c>
      <c r="K69" s="38">
        <v>300000</v>
      </c>
      <c r="L69" s="38">
        <f t="shared" si="1"/>
        <v>2700000</v>
      </c>
    </row>
    <row r="70" spans="1:12" ht="37.5" x14ac:dyDescent="0.25">
      <c r="A70" s="38">
        <v>65</v>
      </c>
      <c r="B70" s="38" t="s">
        <v>58</v>
      </c>
      <c r="C70" s="38" t="s">
        <v>214</v>
      </c>
      <c r="D70" s="38" t="s">
        <v>201</v>
      </c>
      <c r="E70" s="38" t="s">
        <v>100</v>
      </c>
      <c r="F70" s="38" t="s">
        <v>225</v>
      </c>
      <c r="G70" s="38" t="s">
        <v>298</v>
      </c>
      <c r="H70" s="38">
        <v>306894560</v>
      </c>
      <c r="I70" s="38" t="s">
        <v>86</v>
      </c>
      <c r="J70" s="38">
        <v>200</v>
      </c>
      <c r="K70" s="38">
        <v>1499</v>
      </c>
      <c r="L70" s="38">
        <f t="shared" ref="L70:L96" si="2">+J70*K70</f>
        <v>299800</v>
      </c>
    </row>
    <row r="71" spans="1:12" ht="37.5" x14ac:dyDescent="0.25">
      <c r="A71" s="38">
        <v>66</v>
      </c>
      <c r="B71" s="38" t="s">
        <v>58</v>
      </c>
      <c r="C71" s="38" t="s">
        <v>226</v>
      </c>
      <c r="D71" s="38" t="s">
        <v>201</v>
      </c>
      <c r="E71" s="38" t="s">
        <v>106</v>
      </c>
      <c r="F71" s="38" t="s">
        <v>227</v>
      </c>
      <c r="G71" s="38" t="s">
        <v>299</v>
      </c>
      <c r="H71" s="38">
        <v>201991922</v>
      </c>
      <c r="I71" s="38" t="s">
        <v>63</v>
      </c>
      <c r="J71" s="38">
        <v>1</v>
      </c>
      <c r="K71" s="38">
        <v>1225000</v>
      </c>
      <c r="L71" s="38">
        <f t="shared" si="2"/>
        <v>1225000</v>
      </c>
    </row>
    <row r="72" spans="1:12" ht="37.5" x14ac:dyDescent="0.25">
      <c r="A72" s="38">
        <v>67</v>
      </c>
      <c r="B72" s="38" t="s">
        <v>58</v>
      </c>
      <c r="C72" s="38" t="s">
        <v>230</v>
      </c>
      <c r="D72" s="38" t="s">
        <v>201</v>
      </c>
      <c r="E72" s="38" t="s">
        <v>100</v>
      </c>
      <c r="F72" s="38" t="s">
        <v>231</v>
      </c>
      <c r="G72" s="38" t="s">
        <v>301</v>
      </c>
      <c r="H72" s="38">
        <v>305483979</v>
      </c>
      <c r="I72" s="38" t="s">
        <v>284</v>
      </c>
      <c r="J72" s="38">
        <v>1</v>
      </c>
      <c r="K72" s="38">
        <v>3995000</v>
      </c>
      <c r="L72" s="38">
        <f t="shared" si="2"/>
        <v>3995000</v>
      </c>
    </row>
    <row r="73" spans="1:12" ht="37.5" x14ac:dyDescent="0.25">
      <c r="A73" s="38">
        <v>68</v>
      </c>
      <c r="B73" s="38" t="s">
        <v>58</v>
      </c>
      <c r="C73" s="38" t="s">
        <v>214</v>
      </c>
      <c r="D73" s="38" t="s">
        <v>201</v>
      </c>
      <c r="E73" s="38" t="s">
        <v>100</v>
      </c>
      <c r="F73" s="38" t="s">
        <v>232</v>
      </c>
      <c r="G73" s="38" t="s">
        <v>302</v>
      </c>
      <c r="H73" s="38">
        <v>306683024</v>
      </c>
      <c r="I73" s="38" t="s">
        <v>86</v>
      </c>
      <c r="J73" s="38">
        <v>100</v>
      </c>
      <c r="K73" s="38">
        <v>15500</v>
      </c>
      <c r="L73" s="38">
        <f t="shared" si="2"/>
        <v>1550000</v>
      </c>
    </row>
    <row r="74" spans="1:12" ht="37.5" x14ac:dyDescent="0.25">
      <c r="A74" s="38">
        <v>69</v>
      </c>
      <c r="B74" s="38" t="s">
        <v>58</v>
      </c>
      <c r="C74" s="38" t="s">
        <v>214</v>
      </c>
      <c r="D74" s="38" t="s">
        <v>201</v>
      </c>
      <c r="E74" s="38" t="s">
        <v>100</v>
      </c>
      <c r="F74" s="38" t="s">
        <v>233</v>
      </c>
      <c r="G74" s="38" t="s">
        <v>303</v>
      </c>
      <c r="H74" s="38">
        <v>205730863</v>
      </c>
      <c r="I74" s="38" t="s">
        <v>86</v>
      </c>
      <c r="J74" s="38">
        <v>400</v>
      </c>
      <c r="K74" s="38">
        <v>1544</v>
      </c>
      <c r="L74" s="38">
        <f t="shared" si="2"/>
        <v>617600</v>
      </c>
    </row>
    <row r="75" spans="1:12" ht="37.5" x14ac:dyDescent="0.25">
      <c r="A75" s="38">
        <v>70</v>
      </c>
      <c r="B75" s="38" t="s">
        <v>58</v>
      </c>
      <c r="C75" s="38" t="s">
        <v>238</v>
      </c>
      <c r="D75" s="38" t="s">
        <v>201</v>
      </c>
      <c r="E75" s="38" t="s">
        <v>61</v>
      </c>
      <c r="F75" s="38" t="s">
        <v>239</v>
      </c>
      <c r="G75" s="38" t="s">
        <v>306</v>
      </c>
      <c r="H75" s="38">
        <v>200638670</v>
      </c>
      <c r="I75" s="38" t="s">
        <v>86</v>
      </c>
      <c r="J75" s="38">
        <v>7</v>
      </c>
      <c r="K75" s="38">
        <v>168000</v>
      </c>
      <c r="L75" s="38">
        <f t="shared" si="2"/>
        <v>1176000</v>
      </c>
    </row>
    <row r="76" spans="1:12" ht="75" x14ac:dyDescent="0.25">
      <c r="A76" s="38">
        <v>71</v>
      </c>
      <c r="B76" s="38" t="s">
        <v>58</v>
      </c>
      <c r="C76" s="38" t="s">
        <v>240</v>
      </c>
      <c r="D76" s="38" t="s">
        <v>201</v>
      </c>
      <c r="E76" s="38" t="s">
        <v>61</v>
      </c>
      <c r="F76" s="38" t="s">
        <v>241</v>
      </c>
      <c r="G76" s="38" t="s">
        <v>307</v>
      </c>
      <c r="H76" s="38">
        <v>305109680</v>
      </c>
      <c r="I76" s="38" t="s">
        <v>63</v>
      </c>
      <c r="J76" s="38">
        <v>9</v>
      </c>
      <c r="K76" s="38">
        <v>3532320</v>
      </c>
      <c r="L76" s="38">
        <f t="shared" si="2"/>
        <v>31790880</v>
      </c>
    </row>
    <row r="77" spans="1:12" ht="37.5" x14ac:dyDescent="0.25">
      <c r="A77" s="38">
        <v>72</v>
      </c>
      <c r="B77" s="38" t="s">
        <v>58</v>
      </c>
      <c r="C77" s="38" t="s">
        <v>242</v>
      </c>
      <c r="D77" s="38" t="s">
        <v>201</v>
      </c>
      <c r="E77" s="38" t="s">
        <v>106</v>
      </c>
      <c r="F77" s="38" t="s">
        <v>243</v>
      </c>
      <c r="G77" s="38" t="s">
        <v>308</v>
      </c>
      <c r="H77" s="38">
        <v>201453166</v>
      </c>
      <c r="I77" s="38" t="s">
        <v>86</v>
      </c>
      <c r="J77" s="38">
        <v>1</v>
      </c>
      <c r="K77" s="38">
        <v>25300</v>
      </c>
      <c r="L77" s="38">
        <f t="shared" si="2"/>
        <v>25300</v>
      </c>
    </row>
    <row r="78" spans="1:12" ht="37.5" x14ac:dyDescent="0.25">
      <c r="A78" s="38">
        <v>73</v>
      </c>
      <c r="B78" s="38" t="s">
        <v>58</v>
      </c>
      <c r="C78" s="38" t="s">
        <v>244</v>
      </c>
      <c r="D78" s="38" t="s">
        <v>201</v>
      </c>
      <c r="E78" s="61" t="s">
        <v>222</v>
      </c>
      <c r="F78" s="38" t="s">
        <v>245</v>
      </c>
      <c r="G78" s="38" t="s">
        <v>321</v>
      </c>
      <c r="H78" s="38">
        <v>303492684</v>
      </c>
      <c r="I78" s="38" t="s">
        <v>63</v>
      </c>
      <c r="J78" s="38">
        <v>1</v>
      </c>
      <c r="K78" s="38">
        <v>101100000</v>
      </c>
      <c r="L78" s="38">
        <f t="shared" si="2"/>
        <v>101100000</v>
      </c>
    </row>
    <row r="79" spans="1:12" ht="37.5" x14ac:dyDescent="0.25">
      <c r="A79" s="38">
        <v>74</v>
      </c>
      <c r="B79" s="38" t="s">
        <v>58</v>
      </c>
      <c r="C79" s="38" t="s">
        <v>246</v>
      </c>
      <c r="D79" s="38" t="s">
        <v>201</v>
      </c>
      <c r="E79" s="38" t="s">
        <v>100</v>
      </c>
      <c r="F79" s="38" t="s">
        <v>247</v>
      </c>
      <c r="G79" s="38" t="s">
        <v>309</v>
      </c>
      <c r="H79" s="38">
        <v>306612737</v>
      </c>
      <c r="I79" s="38" t="s">
        <v>86</v>
      </c>
      <c r="J79" s="38">
        <v>70</v>
      </c>
      <c r="K79" s="38">
        <v>69021.850000000006</v>
      </c>
      <c r="L79" s="38">
        <f t="shared" si="2"/>
        <v>4831529.5</v>
      </c>
    </row>
    <row r="80" spans="1:12" ht="37.5" x14ac:dyDescent="0.25">
      <c r="A80" s="38">
        <v>75</v>
      </c>
      <c r="B80" s="38" t="s">
        <v>58</v>
      </c>
      <c r="C80" s="38" t="s">
        <v>248</v>
      </c>
      <c r="D80" s="38" t="s">
        <v>201</v>
      </c>
      <c r="E80" s="61" t="s">
        <v>61</v>
      </c>
      <c r="F80" s="38" t="s">
        <v>249</v>
      </c>
      <c r="G80" s="38" t="s">
        <v>322</v>
      </c>
      <c r="H80" s="38">
        <v>303742578</v>
      </c>
      <c r="I80" s="38" t="s">
        <v>63</v>
      </c>
      <c r="J80" s="38">
        <v>1</v>
      </c>
      <c r="K80" s="38">
        <v>2847500</v>
      </c>
      <c r="L80" s="38">
        <f t="shared" si="2"/>
        <v>2847500</v>
      </c>
    </row>
    <row r="81" spans="1:12" ht="37.5" x14ac:dyDescent="0.25">
      <c r="A81" s="38">
        <v>76</v>
      </c>
      <c r="B81" s="38" t="s">
        <v>58</v>
      </c>
      <c r="C81" s="38" t="s">
        <v>250</v>
      </c>
      <c r="D81" s="38" t="s">
        <v>201</v>
      </c>
      <c r="E81" s="38" t="s">
        <v>106</v>
      </c>
      <c r="F81" s="38" t="s">
        <v>251</v>
      </c>
      <c r="G81" s="38" t="s">
        <v>309</v>
      </c>
      <c r="H81" s="38">
        <v>306612737</v>
      </c>
      <c r="I81" s="38" t="s">
        <v>86</v>
      </c>
      <c r="J81" s="38">
        <v>10000</v>
      </c>
      <c r="K81" s="38">
        <v>3232.65</v>
      </c>
      <c r="L81" s="38">
        <f t="shared" si="2"/>
        <v>32326500</v>
      </c>
    </row>
    <row r="82" spans="1:12" ht="37.5" x14ac:dyDescent="0.25">
      <c r="A82" s="38">
        <v>77</v>
      </c>
      <c r="B82" s="38" t="s">
        <v>58</v>
      </c>
      <c r="C82" s="38" t="s">
        <v>80</v>
      </c>
      <c r="D82" s="38" t="s">
        <v>201</v>
      </c>
      <c r="E82" s="38" t="s">
        <v>61</v>
      </c>
      <c r="F82" s="38" t="s">
        <v>252</v>
      </c>
      <c r="G82" s="38" t="s">
        <v>310</v>
      </c>
      <c r="H82" s="38">
        <v>202472894</v>
      </c>
      <c r="I82" s="38" t="s">
        <v>82</v>
      </c>
      <c r="J82" s="38">
        <v>1</v>
      </c>
      <c r="K82" s="38">
        <v>11275000</v>
      </c>
      <c r="L82" s="38">
        <f t="shared" si="2"/>
        <v>11275000</v>
      </c>
    </row>
    <row r="83" spans="1:12" ht="37.5" x14ac:dyDescent="0.25">
      <c r="A83" s="38">
        <v>78</v>
      </c>
      <c r="B83" s="38" t="s">
        <v>58</v>
      </c>
      <c r="C83" s="38" t="s">
        <v>253</v>
      </c>
      <c r="D83" s="38" t="s">
        <v>201</v>
      </c>
      <c r="E83" s="38" t="s">
        <v>206</v>
      </c>
      <c r="F83" s="38" t="s">
        <v>254</v>
      </c>
      <c r="G83" s="38" t="s">
        <v>311</v>
      </c>
      <c r="H83" s="38">
        <v>307096374</v>
      </c>
      <c r="I83" s="38" t="s">
        <v>86</v>
      </c>
      <c r="J83" s="38">
        <v>7</v>
      </c>
      <c r="K83" s="38">
        <v>1897142.857142</v>
      </c>
      <c r="L83" s="38">
        <f t="shared" si="2"/>
        <v>13279999.999994</v>
      </c>
    </row>
    <row r="84" spans="1:12" ht="37.5" x14ac:dyDescent="0.25">
      <c r="A84" s="38">
        <v>79</v>
      </c>
      <c r="B84" s="38" t="s">
        <v>58</v>
      </c>
      <c r="C84" s="38" t="s">
        <v>255</v>
      </c>
      <c r="D84" s="38" t="s">
        <v>201</v>
      </c>
      <c r="E84" s="38" t="s">
        <v>106</v>
      </c>
      <c r="F84" s="38" t="s">
        <v>256</v>
      </c>
      <c r="G84" s="38" t="s">
        <v>312</v>
      </c>
      <c r="H84" s="38">
        <v>200898586</v>
      </c>
      <c r="I84" s="38" t="s">
        <v>287</v>
      </c>
      <c r="J84" s="38">
        <v>1</v>
      </c>
      <c r="K84" s="38">
        <v>46000</v>
      </c>
      <c r="L84" s="38">
        <f t="shared" si="2"/>
        <v>46000</v>
      </c>
    </row>
    <row r="85" spans="1:12" ht="37.5" x14ac:dyDescent="0.25">
      <c r="A85" s="38">
        <v>80</v>
      </c>
      <c r="B85" s="38" t="s">
        <v>58</v>
      </c>
      <c r="C85" s="38" t="s">
        <v>257</v>
      </c>
      <c r="D85" s="38" t="s">
        <v>201</v>
      </c>
      <c r="E85" s="38" t="s">
        <v>106</v>
      </c>
      <c r="F85" s="38" t="s">
        <v>258</v>
      </c>
      <c r="G85" s="38" t="s">
        <v>307</v>
      </c>
      <c r="H85" s="38">
        <v>305109680</v>
      </c>
      <c r="I85" s="38" t="s">
        <v>63</v>
      </c>
      <c r="J85" s="38">
        <v>1</v>
      </c>
      <c r="K85" s="38">
        <v>230000</v>
      </c>
      <c r="L85" s="38">
        <f t="shared" si="2"/>
        <v>230000</v>
      </c>
    </row>
    <row r="86" spans="1:12" ht="37.5" x14ac:dyDescent="0.25">
      <c r="A86" s="38">
        <v>81</v>
      </c>
      <c r="B86" s="38" t="s">
        <v>58</v>
      </c>
      <c r="C86" s="38" t="s">
        <v>259</v>
      </c>
      <c r="D86" s="38" t="s">
        <v>201</v>
      </c>
      <c r="E86" s="38" t="s">
        <v>100</v>
      </c>
      <c r="F86" s="38" t="s">
        <v>260</v>
      </c>
      <c r="G86" s="38" t="s">
        <v>313</v>
      </c>
      <c r="H86" s="38">
        <v>303055063</v>
      </c>
      <c r="I86" s="38" t="s">
        <v>86</v>
      </c>
      <c r="J86" s="38">
        <v>1</v>
      </c>
      <c r="K86" s="38">
        <v>381455</v>
      </c>
      <c r="L86" s="38">
        <f t="shared" si="2"/>
        <v>381455</v>
      </c>
    </row>
    <row r="87" spans="1:12" ht="37.5" x14ac:dyDescent="0.25">
      <c r="A87" s="38">
        <v>82</v>
      </c>
      <c r="B87" s="38" t="s">
        <v>58</v>
      </c>
      <c r="C87" s="38" t="s">
        <v>261</v>
      </c>
      <c r="D87" s="38" t="s">
        <v>201</v>
      </c>
      <c r="E87" s="38" t="s">
        <v>114</v>
      </c>
      <c r="F87" s="38" t="s">
        <v>262</v>
      </c>
      <c r="G87" s="38" t="s">
        <v>314</v>
      </c>
      <c r="H87" s="38">
        <v>301393334</v>
      </c>
      <c r="I87" s="38" t="s">
        <v>86</v>
      </c>
      <c r="J87" s="38">
        <v>4</v>
      </c>
      <c r="K87" s="38">
        <v>250000</v>
      </c>
      <c r="L87" s="38">
        <f t="shared" si="2"/>
        <v>1000000</v>
      </c>
    </row>
    <row r="88" spans="1:12" ht="37.5" x14ac:dyDescent="0.25">
      <c r="A88" s="38">
        <v>83</v>
      </c>
      <c r="B88" s="38" t="s">
        <v>58</v>
      </c>
      <c r="C88" s="38" t="s">
        <v>214</v>
      </c>
      <c r="D88" s="38" t="s">
        <v>201</v>
      </c>
      <c r="E88" s="38" t="s">
        <v>100</v>
      </c>
      <c r="F88" s="38" t="s">
        <v>267</v>
      </c>
      <c r="G88" s="38" t="s">
        <v>317</v>
      </c>
      <c r="H88" s="38">
        <v>302638453</v>
      </c>
      <c r="I88" s="38" t="s">
        <v>86</v>
      </c>
      <c r="J88" s="38">
        <v>100</v>
      </c>
      <c r="K88" s="38">
        <v>18000</v>
      </c>
      <c r="L88" s="38">
        <f t="shared" si="2"/>
        <v>1800000</v>
      </c>
    </row>
    <row r="89" spans="1:12" ht="37.5" x14ac:dyDescent="0.25">
      <c r="A89" s="38">
        <v>84</v>
      </c>
      <c r="B89" s="38" t="s">
        <v>58</v>
      </c>
      <c r="C89" s="38" t="s">
        <v>268</v>
      </c>
      <c r="D89" s="38" t="s">
        <v>201</v>
      </c>
      <c r="E89" s="38" t="s">
        <v>106</v>
      </c>
      <c r="F89" s="38" t="s">
        <v>269</v>
      </c>
      <c r="G89" s="38" t="s">
        <v>309</v>
      </c>
      <c r="H89" s="38">
        <v>306612737</v>
      </c>
      <c r="I89" s="38" t="s">
        <v>86</v>
      </c>
      <c r="J89" s="38">
        <v>100</v>
      </c>
      <c r="K89" s="38">
        <v>23388.7</v>
      </c>
      <c r="L89" s="38">
        <f t="shared" si="2"/>
        <v>2338870</v>
      </c>
    </row>
    <row r="90" spans="1:12" ht="37.5" x14ac:dyDescent="0.25">
      <c r="A90" s="38">
        <v>85</v>
      </c>
      <c r="B90" s="38" t="s">
        <v>58</v>
      </c>
      <c r="C90" s="38" t="s">
        <v>270</v>
      </c>
      <c r="D90" s="38" t="s">
        <v>201</v>
      </c>
      <c r="E90" s="38" t="s">
        <v>61</v>
      </c>
      <c r="F90" s="38" t="s">
        <v>271</v>
      </c>
      <c r="G90" s="38" t="s">
        <v>192</v>
      </c>
      <c r="H90" s="38">
        <v>422145152</v>
      </c>
      <c r="I90" s="38" t="s">
        <v>63</v>
      </c>
      <c r="J90" s="38">
        <v>1</v>
      </c>
      <c r="K90" s="38">
        <v>23676000</v>
      </c>
      <c r="L90" s="38">
        <f t="shared" si="2"/>
        <v>23676000</v>
      </c>
    </row>
    <row r="91" spans="1:12" ht="37.5" x14ac:dyDescent="0.25">
      <c r="A91" s="38">
        <v>86</v>
      </c>
      <c r="B91" s="38" t="s">
        <v>58</v>
      </c>
      <c r="C91" s="38" t="s">
        <v>214</v>
      </c>
      <c r="D91" s="38" t="s">
        <v>201</v>
      </c>
      <c r="E91" s="38" t="s">
        <v>100</v>
      </c>
      <c r="F91" s="38" t="s">
        <v>272</v>
      </c>
      <c r="G91" s="38" t="s">
        <v>318</v>
      </c>
      <c r="H91" s="38">
        <v>306117781</v>
      </c>
      <c r="I91" s="38" t="s">
        <v>86</v>
      </c>
      <c r="J91" s="38">
        <v>200</v>
      </c>
      <c r="K91" s="38">
        <v>1650</v>
      </c>
      <c r="L91" s="38">
        <f t="shared" si="2"/>
        <v>330000</v>
      </c>
    </row>
    <row r="92" spans="1:12" ht="37.5" x14ac:dyDescent="0.25">
      <c r="A92" s="38">
        <v>87</v>
      </c>
      <c r="B92" s="38" t="s">
        <v>58</v>
      </c>
      <c r="C92" s="38" t="s">
        <v>273</v>
      </c>
      <c r="D92" s="38" t="s">
        <v>201</v>
      </c>
      <c r="E92" s="38" t="s">
        <v>61</v>
      </c>
      <c r="F92" s="38" t="s">
        <v>274</v>
      </c>
      <c r="G92" s="60" t="s">
        <v>294</v>
      </c>
      <c r="H92" s="38">
        <v>306628114</v>
      </c>
      <c r="I92" s="38" t="s">
        <v>63</v>
      </c>
      <c r="J92" s="38">
        <v>11</v>
      </c>
      <c r="K92" s="38">
        <v>4823146.8181809997</v>
      </c>
      <c r="L92" s="38">
        <f t="shared" si="2"/>
        <v>53054614.999991</v>
      </c>
    </row>
    <row r="93" spans="1:12" ht="37.5" x14ac:dyDescent="0.25">
      <c r="A93" s="38">
        <v>88</v>
      </c>
      <c r="B93" s="38" t="s">
        <v>58</v>
      </c>
      <c r="C93" s="38" t="s">
        <v>275</v>
      </c>
      <c r="D93" s="38" t="s">
        <v>201</v>
      </c>
      <c r="E93" s="38" t="s">
        <v>100</v>
      </c>
      <c r="F93" s="38" t="s">
        <v>276</v>
      </c>
      <c r="G93" s="38" t="s">
        <v>309</v>
      </c>
      <c r="H93" s="38">
        <v>306612737</v>
      </c>
      <c r="I93" s="38" t="s">
        <v>86</v>
      </c>
      <c r="J93" s="38">
        <v>10000</v>
      </c>
      <c r="K93" s="38">
        <v>4604.6000000000004</v>
      </c>
      <c r="L93" s="38">
        <f t="shared" si="2"/>
        <v>46046000</v>
      </c>
    </row>
    <row r="94" spans="1:12" ht="37.5" x14ac:dyDescent="0.25">
      <c r="A94" s="38">
        <v>89</v>
      </c>
      <c r="B94" s="38" t="s">
        <v>58</v>
      </c>
      <c r="C94" s="38" t="s">
        <v>214</v>
      </c>
      <c r="D94" s="38" t="s">
        <v>201</v>
      </c>
      <c r="E94" s="38" t="s">
        <v>100</v>
      </c>
      <c r="F94" s="38" t="s">
        <v>279</v>
      </c>
      <c r="G94" s="38" t="s">
        <v>320</v>
      </c>
      <c r="H94" s="38">
        <v>306089114</v>
      </c>
      <c r="I94" s="38" t="s">
        <v>86</v>
      </c>
      <c r="J94" s="38">
        <v>200</v>
      </c>
      <c r="K94" s="38">
        <v>1600</v>
      </c>
      <c r="L94" s="38">
        <f t="shared" si="2"/>
        <v>320000</v>
      </c>
    </row>
    <row r="95" spans="1:12" ht="37.5" x14ac:dyDescent="0.25">
      <c r="A95" s="38">
        <v>90</v>
      </c>
      <c r="B95" s="38" t="s">
        <v>58</v>
      </c>
      <c r="C95" s="38" t="s">
        <v>280</v>
      </c>
      <c r="D95" s="38" t="s">
        <v>201</v>
      </c>
      <c r="E95" s="38" t="s">
        <v>61</v>
      </c>
      <c r="F95" s="38" t="s">
        <v>281</v>
      </c>
      <c r="G95" s="38" t="s">
        <v>64</v>
      </c>
      <c r="H95" s="38">
        <v>203366731</v>
      </c>
      <c r="I95" s="38" t="s">
        <v>63</v>
      </c>
      <c r="J95" s="38">
        <v>9</v>
      </c>
      <c r="K95" s="38">
        <v>933333.33333000005</v>
      </c>
      <c r="L95" s="38">
        <f t="shared" si="2"/>
        <v>8399999.9999700002</v>
      </c>
    </row>
    <row r="96" spans="1:12" ht="37.5" x14ac:dyDescent="0.25">
      <c r="A96" s="38">
        <v>91</v>
      </c>
      <c r="B96" s="38" t="s">
        <v>58</v>
      </c>
      <c r="C96" s="38" t="s">
        <v>282</v>
      </c>
      <c r="D96" s="38" t="s">
        <v>201</v>
      </c>
      <c r="E96" s="38" t="s">
        <v>61</v>
      </c>
      <c r="F96" s="38" t="s">
        <v>283</v>
      </c>
      <c r="G96" s="38" t="s">
        <v>306</v>
      </c>
      <c r="H96" s="38">
        <v>200638670</v>
      </c>
      <c r="I96" s="38" t="s">
        <v>63</v>
      </c>
      <c r="J96" s="38">
        <v>1</v>
      </c>
      <c r="K96" s="38">
        <v>168000</v>
      </c>
      <c r="L96" s="38">
        <f t="shared" si="2"/>
        <v>168000</v>
      </c>
    </row>
  </sheetData>
  <mergeCells count="13">
    <mergeCell ref="A4:A5"/>
    <mergeCell ref="B4:B5"/>
    <mergeCell ref="C4:C5"/>
    <mergeCell ref="D4:D5"/>
    <mergeCell ref="K1:L1"/>
    <mergeCell ref="A2:L2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11" t="s">
        <v>29</v>
      </c>
      <c r="B5" s="111"/>
      <c r="C5" s="111"/>
      <c r="D5" s="111"/>
    </row>
    <row r="7" spans="1:4" ht="25.5" x14ac:dyDescent="0.25">
      <c r="A7" s="48" t="s">
        <v>23</v>
      </c>
      <c r="B7" s="48" t="s">
        <v>32</v>
      </c>
      <c r="C7" s="48" t="s">
        <v>30</v>
      </c>
      <c r="D7" s="48" t="s">
        <v>31</v>
      </c>
    </row>
    <row r="8" spans="1:4" x14ac:dyDescent="0.25">
      <c r="A8" s="45">
        <v>1</v>
      </c>
      <c r="B8" s="45"/>
      <c r="C8" s="45"/>
      <c r="D8" s="45"/>
    </row>
    <row r="9" spans="1:4" x14ac:dyDescent="0.25">
      <c r="A9" s="45">
        <f>+A8+1</f>
        <v>2</v>
      </c>
      <c r="B9" s="46"/>
      <c r="C9" s="46"/>
      <c r="D9" s="47"/>
    </row>
    <row r="10" spans="1:4" x14ac:dyDescent="0.25">
      <c r="A10" s="45">
        <f t="shared" ref="A10:A17" si="0">+A9+1</f>
        <v>3</v>
      </c>
      <c r="B10" s="46"/>
      <c r="C10" s="46"/>
      <c r="D10" s="47"/>
    </row>
    <row r="11" spans="1:4" x14ac:dyDescent="0.25">
      <c r="A11" s="45">
        <f t="shared" si="0"/>
        <v>4</v>
      </c>
      <c r="B11" s="46"/>
      <c r="C11" s="46"/>
      <c r="D11" s="47"/>
    </row>
    <row r="12" spans="1:4" x14ac:dyDescent="0.25">
      <c r="A12" s="45">
        <f t="shared" si="0"/>
        <v>5</v>
      </c>
      <c r="B12" s="46"/>
      <c r="C12" s="46"/>
      <c r="D12" s="47"/>
    </row>
    <row r="13" spans="1:4" x14ac:dyDescent="0.25">
      <c r="A13" s="45">
        <f t="shared" si="0"/>
        <v>6</v>
      </c>
      <c r="B13" s="46"/>
      <c r="C13" s="46"/>
      <c r="D13" s="47"/>
    </row>
    <row r="14" spans="1:4" x14ac:dyDescent="0.25">
      <c r="A14" s="45">
        <f t="shared" si="0"/>
        <v>7</v>
      </c>
      <c r="B14" s="46"/>
      <c r="C14" s="46"/>
      <c r="D14" s="47"/>
    </row>
    <row r="15" spans="1:4" x14ac:dyDescent="0.25">
      <c r="A15" s="45">
        <f t="shared" si="0"/>
        <v>8</v>
      </c>
      <c r="B15" s="46"/>
      <c r="C15" s="46"/>
      <c r="D15" s="47"/>
    </row>
    <row r="16" spans="1:4" x14ac:dyDescent="0.25">
      <c r="A16" s="45">
        <f t="shared" si="0"/>
        <v>9</v>
      </c>
      <c r="B16" s="46"/>
      <c r="C16" s="46"/>
      <c r="D16" s="47"/>
    </row>
    <row r="17" spans="1:4" x14ac:dyDescent="0.25">
      <c r="A17" s="45">
        <f t="shared" si="0"/>
        <v>10</v>
      </c>
      <c r="B17" s="46"/>
      <c r="C17" s="46"/>
      <c r="D17" s="47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1-илова</vt:lpstr>
      <vt:lpstr>2-илова</vt:lpstr>
      <vt:lpstr>3-илова</vt:lpstr>
      <vt:lpstr>4-илова </vt:lpstr>
      <vt:lpstr>5-илова</vt:lpstr>
      <vt:lpstr>ГТК</vt:lpstr>
      <vt:lpstr>'4-илова '!Заголовки_для_печати</vt:lpstr>
      <vt:lpstr>'5-илова'!Заголовки_для_печати</vt:lpstr>
      <vt:lpstr>'2-илова'!Область_печати</vt:lpstr>
      <vt:lpstr>'4-илова '!Область_печати</vt:lpstr>
      <vt:lpstr>'5-илова'!Область_печати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азиз</cp:lastModifiedBy>
  <cp:lastPrinted>2021-04-01T12:17:52Z</cp:lastPrinted>
  <dcterms:created xsi:type="dcterms:W3CDTF">2020-01-15T07:42:43Z</dcterms:created>
  <dcterms:modified xsi:type="dcterms:W3CDTF">2021-08-11T07:24:07Z</dcterms:modified>
</cp:coreProperties>
</file>